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firstSheet="1" activeTab="1"/>
  </bookViews>
  <sheets>
    <sheet name="IL01" sheetId="1" state="hidden" r:id="rId1"/>
    <sheet name="Portfolio 1C - Sept 15" sheetId="2" r:id="rId2"/>
    <sheet name="Portfolio 2A - Sept 15" sheetId="3" r:id="rId3"/>
    <sheet name="Portfolio 2B - Sept 15" sheetId="4" r:id="rId4"/>
    <sheet name="Portfolio 2C - Sept 15" sheetId="5" r:id="rId5"/>
    <sheet name="Portfolio 3A - Sept 15" sheetId="6" r:id="rId6"/>
    <sheet name="Portfolio 3B - Sept 15" sheetId="7" r:id="rId7"/>
    <sheet name="Portfolio 1C - Sept 30" sheetId="8" r:id="rId8"/>
    <sheet name="Portfolio 2A - Sept 30" sheetId="9" r:id="rId9"/>
    <sheet name="Portfolio 2B - Sept 30" sheetId="10" r:id="rId10"/>
    <sheet name="Portfolio 2C - Sept 30" sheetId="11" r:id="rId11"/>
    <sheet name="Portfolio 3A - Sept 30" sheetId="12" r:id="rId12"/>
    <sheet name="Portfolio 3B - Sept 30" sheetId="13" r:id="rId13"/>
    <sheet name="Half Yearly Portfolio1C-Sept 30" sheetId="14" r:id="rId14"/>
    <sheet name="Half Yearly Portfolio2A-Sept 30" sheetId="15" r:id="rId15"/>
    <sheet name="Half Yearly Portfolio2B-Sept 30" sheetId="16" r:id="rId16"/>
    <sheet name="Half Yearly Portfolio2C-Sept 30" sheetId="17" r:id="rId17"/>
    <sheet name="Half Yearly Portfolio3A-Sept 30" sheetId="18" r:id="rId18"/>
    <sheet name="Half Yearly Portfolio3B-Sept 30" sheetId="19" r:id="rId19"/>
    <sheet name="DashBoard - Schemes AUM" sheetId="20" r:id="rId20"/>
    <sheet name="DashBoard-Investment Objective" sheetId="21" r:id="rId21"/>
    <sheet name="DashBoard-Portfolio" sheetId="22" r:id="rId22"/>
    <sheet name="DashBoard - Portfolio Sch 2" sheetId="23" r:id="rId23"/>
    <sheet name="DashBoard-Scheme Performance" sheetId="24" r:id="rId24"/>
    <sheet name="DashBoard-Expense Ratio" sheetId="25" r:id="rId25"/>
    <sheet name="Anex A1 Frmt for AUM disclosure" sheetId="26" r:id="rId26"/>
    <sheet name="Anex A2 Frmt AUM stateUT wise " sheetId="27" r:id="rId27"/>
    <sheet name="Annexure B Frmt vote cast by MF" sheetId="28" r:id="rId28"/>
    <sheet name="Transaction report" sheetId="29" r:id="rId29"/>
    <sheet name="UploadComplaintsPartA" sheetId="30" r:id="rId30"/>
    <sheet name="UploadComplaintsPartB" sheetId="31" r:id="rId31"/>
    <sheet name="UploadComplaintsPartC" sheetId="32" r:id="rId32"/>
    <sheet name="UploadComplaintsPartD" sheetId="33" r:id="rId33"/>
    <sheet name="XDO_METADATA" sheetId="34" state="hidden" r:id="rId34"/>
  </sheets>
  <definedNames>
    <definedName name="XDO_?FULL_NAME?">'IL01'!$A$2</definedName>
    <definedName name="XDO_?FULL_NAME?1?">'Portfolio 1C - Sept 15'!$A$2</definedName>
    <definedName name="XDO_?FULL_NAME?2?">'Portfolio 2A - Sept 15'!$A$2</definedName>
    <definedName name="XDO_?FULL_NAME?3?">'Portfolio 2B - Sept 15'!$A$2</definedName>
    <definedName name="XDO_?FULL_NAME?4?">'Portfolio 2C - Sept 15'!$A$2</definedName>
    <definedName name="XDO_?FULL_NAME?5?">'Portfolio 3A - Sept 15'!$A$2</definedName>
    <definedName name="XDO_?FULL_NAME?6?">'Portfolio 3B - Sept 15'!$A$2</definedName>
    <definedName name="XDO_?INSTRUMENT_1?">'IL01'!$B$7</definedName>
    <definedName name="XDO_?INSTRUMENT_1?1?">'Portfolio 1C - Sept 15'!$B$7:$B$11</definedName>
    <definedName name="XDO_?INSTRUMENT_1?2?">'Portfolio 2A - Sept 15'!#REF!</definedName>
    <definedName name="XDO_?INSTRUMENT_1?3?">'Portfolio 2B - Sept 15'!$B$7:$B$11</definedName>
    <definedName name="XDO_?INSTRUMENT_1?4?">'Portfolio 2C - Sept 15'!$B$7:$B$11</definedName>
    <definedName name="XDO_?INSTRUMENT_1?5?">'Portfolio 3A - Sept 15'!#REF!</definedName>
    <definedName name="XDO_?INSTRUMENT_1?6?">'Portfolio 3B - Sept 15'!$B$7:$B$10</definedName>
    <definedName name="XDO_?INSTRUMENT_2?">'IL01'!$B$10</definedName>
    <definedName name="XDO_?INSTRUMENT_2?1?">'Portfolio 1C - Sept 15'!$B$10:$B$17</definedName>
    <definedName name="XDO_?INSTRUMENT_2?2?">'Portfolio 2A - Sept 15'!$B$7:$B$7</definedName>
    <definedName name="XDO_?INSTRUMENT_2?3?">'Portfolio 2B - Sept 15'!$B$10:$B$19</definedName>
    <definedName name="XDO_?INSTRUMENT_2?4?">'Portfolio 2C - Sept 15'!$B$10:$B$17</definedName>
    <definedName name="XDO_?INSTRUMENT_2?5?">'Portfolio 3A - Sept 15'!$B$7:$B$9</definedName>
    <definedName name="XDO_?INSTRUMENT_2?6?">'Portfolio 3B - Sept 15'!$B$10:$B$18</definedName>
    <definedName name="XDO_?INSTRUMENT_CP1?">'IL01'!$B$13</definedName>
    <definedName name="XDO_?INSTRUMENT_CP1?1?">'Portfolio 1C - Sept 15'!$B$12:$B$20</definedName>
    <definedName name="XDO_?INSTRUMENT_CP1?2?">'Portfolio 2A - Sept 15'!$B$8:$B$14</definedName>
    <definedName name="XDO_?INSTRUMENT_CP1?3?">'Portfolio 3A - Sept 15'!$B$10:$B$16</definedName>
    <definedName name="XDO_?INSTRUMENT_CP2?">'IL01'!$B$16</definedName>
    <definedName name="XDO_?ISIN_1?">'IL01'!$D$7</definedName>
    <definedName name="XDO_?ISIN_1?1?">'Portfolio 1C - Sept 15'!$D$7:$D$11</definedName>
    <definedName name="XDO_?ISIN_1?2?">'Portfolio 2A - Sept 15'!#REF!</definedName>
    <definedName name="XDO_?ISIN_1?3?">'Portfolio 2B - Sept 15'!$D$7:$D$11</definedName>
    <definedName name="XDO_?ISIN_1?4?">'Portfolio 2C - Sept 15'!$D$7:$D$11</definedName>
    <definedName name="XDO_?ISIN_1?5?">'Portfolio 3A - Sept 15'!#REF!</definedName>
    <definedName name="XDO_?ISIN_1?6?">'Portfolio 3B - Sept 15'!$D$7:$D$10</definedName>
    <definedName name="XDO_?ISIN_2?">'IL01'!$D$10</definedName>
    <definedName name="XDO_?ISIN_2?1?">'Portfolio 1C - Sept 15'!$D$10:$D$17</definedName>
    <definedName name="XDO_?ISIN_2?2?">'Portfolio 2A - Sept 15'!$D$7:$D$7</definedName>
    <definedName name="XDO_?ISIN_2?3?">'Portfolio 2B - Sept 15'!$D$10:$D$19</definedName>
    <definedName name="XDO_?ISIN_2?4?">'Portfolio 2C - Sept 15'!$D$10:$D$17</definedName>
    <definedName name="XDO_?ISIN_2?5?">'Portfolio 3A - Sept 15'!$D$7:$D$9</definedName>
    <definedName name="XDO_?ISIN_2?6?">'Portfolio 3B - Sept 15'!$D$10:$D$18</definedName>
    <definedName name="XDO_?ISIN_CP1?">'IL01'!$D$13</definedName>
    <definedName name="XDO_?ISIN_CP1?1?">'Portfolio 1C - Sept 15'!$D$12:$D$20</definedName>
    <definedName name="XDO_?ISIN_CP1?2?">'Portfolio 2A - Sept 15'!$D$8:$D$14</definedName>
    <definedName name="XDO_?ISIN_CP1?3?">'Portfolio 3A - Sept 15'!$D$10:$D$16</definedName>
    <definedName name="XDO_?ISIN_CP2?">'IL01'!$D$16</definedName>
    <definedName name="XDO_?MARKET_VALUE_1?">'IL01'!$F$7</definedName>
    <definedName name="XDO_?MARKET_VALUE_1?1?">'Portfolio 1C - Sept 15'!$F$7:$F$11</definedName>
    <definedName name="XDO_?MARKET_VALUE_1?2?">'Portfolio 2A - Sept 15'!#REF!</definedName>
    <definedName name="XDO_?MARKET_VALUE_1?3?">'Portfolio 2B - Sept 15'!$F$7:$F$11</definedName>
    <definedName name="XDO_?MARKET_VALUE_1?4?">'Portfolio 2C - Sept 15'!$F$7:$F$11</definedName>
    <definedName name="XDO_?MARKET_VALUE_1?5?">'Portfolio 3A - Sept 15'!#REF!</definedName>
    <definedName name="XDO_?MARKET_VALUE_1?6?">'Portfolio 3B - Sept 15'!$F$7:$F$10</definedName>
    <definedName name="XDO_?MARKET_VALUE_2?">'IL01'!$F$10</definedName>
    <definedName name="XDO_?MARKET_VALUE_2?1?">'Portfolio 1C - Sept 15'!$F$10:$F$17</definedName>
    <definedName name="XDO_?MARKET_VALUE_2?2?">'Portfolio 2A - Sept 15'!$F$7:$F$7</definedName>
    <definedName name="XDO_?MARKET_VALUE_2?3?">'Portfolio 2B - Sept 15'!$F$10:$F$19</definedName>
    <definedName name="XDO_?MARKET_VALUE_2?4?">'Portfolio 2C - Sept 15'!$F$10:$F$17</definedName>
    <definedName name="XDO_?MARKET_VALUE_2?5?">'Portfolio 3A - Sept 15'!$F$7:$F$9</definedName>
    <definedName name="XDO_?MARKET_VALUE_2?6?">'Portfolio 3B - Sept 15'!$F$10:$F$18</definedName>
    <definedName name="XDO_?MARKET_VALUE_3?">'IL01'!$F$19</definedName>
    <definedName name="XDO_?MARKET_VALUE_3?1?">'Portfolio 1C - Sept 15'!$F$18:$F$24</definedName>
    <definedName name="XDO_?MARKET_VALUE_3?2?">'Portfolio 2A - Sept 15'!$F$12:$F$18</definedName>
    <definedName name="XDO_?MARKET_VALUE_3?3?">'Portfolio 2B - Sept 15'!$F$18:$F$23</definedName>
    <definedName name="XDO_?MARKET_VALUE_3?4?">'Portfolio 2C - Sept 15'!$F$18:$F$21</definedName>
    <definedName name="XDO_?MARKET_VALUE_3?5?">'Portfolio 3A - Sept 15'!$F$15:$F$20</definedName>
    <definedName name="XDO_?MARKET_VALUE_3?6?">'Portfolio 3B - Sept 15'!$F$18:$F$22</definedName>
    <definedName name="XDO_?MARKET_VALUE_CP1?">'IL01'!$F$13</definedName>
    <definedName name="XDO_?MARKET_VALUE_CP1?1?">'Portfolio 1C - Sept 15'!$F$12:$F$20</definedName>
    <definedName name="XDO_?MARKET_VALUE_CP1?2?">'Portfolio 2A - Sept 15'!$F$8:$F$14</definedName>
    <definedName name="XDO_?MARKET_VALUE_CP1?3?">'Portfolio 3A - Sept 15'!$F$10:$F$16</definedName>
    <definedName name="XDO_?MARKET_VALUE_CP2?">'IL01'!$F$16</definedName>
    <definedName name="XDO_?PER_ASSETS_1?">'IL01'!$G$7</definedName>
    <definedName name="XDO_?PER_ASSETS_1?1?">'Portfolio 1C - Sept 15'!$G$7:$G$11</definedName>
    <definedName name="XDO_?PER_ASSETS_1?2?">'Portfolio 2A - Sept 15'!#REF!</definedName>
    <definedName name="XDO_?PER_ASSETS_1?3?">'Portfolio 2B - Sept 15'!$G$7:$G$11</definedName>
    <definedName name="XDO_?PER_ASSETS_1?4?">'Portfolio 2C - Sept 15'!$G$7:$G$11</definedName>
    <definedName name="XDO_?PER_ASSETS_1?5?">'Portfolio 3A - Sept 15'!#REF!</definedName>
    <definedName name="XDO_?PER_ASSETS_1?6?">'Portfolio 3B - Sept 15'!$G$7:$G$10</definedName>
    <definedName name="XDO_?PER_ASSETS_2?">'IL01'!$G$10</definedName>
    <definedName name="XDO_?PER_ASSETS_2?1?">'Portfolio 1C - Sept 15'!$G$10:$G$17</definedName>
    <definedName name="XDO_?PER_ASSETS_2?2?">'Portfolio 2A - Sept 15'!$G$7:$G$7</definedName>
    <definedName name="XDO_?PER_ASSETS_2?3?">'Portfolio 2B - Sept 15'!$G$10:$G$19</definedName>
    <definedName name="XDO_?PER_ASSETS_2?4?">'Portfolio 2C - Sept 15'!$G$10:$G$17</definedName>
    <definedName name="XDO_?PER_ASSETS_2?5?">'Portfolio 3A - Sept 15'!$G$7:$G$9</definedName>
    <definedName name="XDO_?PER_ASSETS_2?6?">'Portfolio 3B - Sept 15'!$G$10:$G$18</definedName>
    <definedName name="XDO_?PER_ASSETS_3?">'IL01'!$G$19</definedName>
    <definedName name="XDO_?PER_ASSETS_3?1?">'Portfolio 1C - Sept 15'!$G$18:$G$24</definedName>
    <definedName name="XDO_?PER_ASSETS_3?2?">'Portfolio 2A - Sept 15'!$G$12:$G$18</definedName>
    <definedName name="XDO_?PER_ASSETS_3?3?">'Portfolio 2B - Sept 15'!$G$18:$G$23</definedName>
    <definedName name="XDO_?PER_ASSETS_3?4?">'Portfolio 2C - Sept 15'!$G$18:$G$21</definedName>
    <definedName name="XDO_?PER_ASSETS_3?5?">'Portfolio 3A - Sept 15'!$G$15:$G$20</definedName>
    <definedName name="XDO_?PER_ASSETS_3?6?">'Portfolio 3B - Sept 15'!$G$18:$G$22</definedName>
    <definedName name="XDO_?PER_ASSETS_CP1?">'IL01'!$G$13</definedName>
    <definedName name="XDO_?PER_ASSETS_CP1?1?">'Portfolio 1C - Sept 15'!$G$12:$G$20</definedName>
    <definedName name="XDO_?PER_ASSETS_CP1?2?">'Portfolio 2A - Sept 15'!$G$8:$G$14</definedName>
    <definedName name="XDO_?PER_ASSETS_CP1?3?">'Portfolio 3A - Sept 15'!$G$10:$G$16</definedName>
    <definedName name="XDO_?PER_ASSETS_CP2?">'IL01'!$G$16</definedName>
    <definedName name="XDO_?QUANTITE_1?">'IL01'!$E$7</definedName>
    <definedName name="XDO_?QUANTITE_1?1?">'Portfolio 1C - Sept 15'!$E$7:$E$11</definedName>
    <definedName name="XDO_?QUANTITE_1?2?">'Portfolio 2A - Sept 15'!#REF!</definedName>
    <definedName name="XDO_?QUANTITE_1?3?">'Portfolio 2B - Sept 15'!$E$7:$E$11</definedName>
    <definedName name="XDO_?QUANTITE_1?4?">'Portfolio 2C - Sept 15'!$E$7:$E$11</definedName>
    <definedName name="XDO_?QUANTITE_1?5?">'Portfolio 3A - Sept 15'!#REF!</definedName>
    <definedName name="XDO_?QUANTITE_1?6?">'Portfolio 3B - Sept 15'!$E$7:$E$10</definedName>
    <definedName name="XDO_?QUANTITE_2?">'IL01'!$E$10</definedName>
    <definedName name="XDO_?QUANTITE_2?1?">'Portfolio 1C - Sept 15'!$E$10:$E$17</definedName>
    <definedName name="XDO_?QUANTITE_2?2?">'Portfolio 2A - Sept 15'!$E$7:$E$7</definedName>
    <definedName name="XDO_?QUANTITE_2?3?">'Portfolio 2B - Sept 15'!$E$10:$E$19</definedName>
    <definedName name="XDO_?QUANTITE_2?4?">'Portfolio 2C - Sept 15'!$E$10:$E$17</definedName>
    <definedName name="XDO_?QUANTITE_2?5?">'Portfolio 3A - Sept 15'!$E$7:$E$9</definedName>
    <definedName name="XDO_?QUANTITE_2?6?">'Portfolio 3B - Sept 15'!$E$10:$E$18</definedName>
    <definedName name="XDO_?QUANTITE_3?">'IL01'!$E$19</definedName>
    <definedName name="XDO_?QUANTITE_3?1?">'Portfolio 1C - Sept 15'!$E$18:$E$24</definedName>
    <definedName name="XDO_?QUANTITE_3?2?">'Portfolio 2A - Sept 15'!$E$12:$E$18</definedName>
    <definedName name="XDO_?QUANTITE_3?3?">'Portfolio 2B - Sept 15'!$E$18:$E$23</definedName>
    <definedName name="XDO_?QUANTITE_3?4?">'Portfolio 2C - Sept 15'!$E$18:$E$21</definedName>
    <definedName name="XDO_?QUANTITE_3?5?">'Portfolio 3A - Sept 15'!$E$15:$E$20</definedName>
    <definedName name="XDO_?QUANTITE_3?6?">'Portfolio 3B - Sept 15'!$E$18:$E$22</definedName>
    <definedName name="XDO_?QUANTITE_CP1?">'IL01'!$E$13</definedName>
    <definedName name="XDO_?QUANTITE_CP1?1?">'Portfolio 1C - Sept 15'!$E$12:$E$20</definedName>
    <definedName name="XDO_?QUANTITE_CP1?2?">'Portfolio 2A - Sept 15'!$E$8:$E$14</definedName>
    <definedName name="XDO_?QUANTITE_CP1?3?">'Portfolio 3A - Sept 15'!$E$10:$E$16</definedName>
    <definedName name="XDO_?QUANTITE_CP2?">'IL01'!$E$16</definedName>
    <definedName name="XDO_?RATING_1?">'IL01'!$C$7</definedName>
    <definedName name="XDO_?RATING_1?1?">'Portfolio 1C - Sept 15'!$C$7:$C$11</definedName>
    <definedName name="XDO_?RATING_1?2?">'Portfolio 2A - Sept 15'!#REF!</definedName>
    <definedName name="XDO_?RATING_1?3?">'Portfolio 2B - Sept 15'!$C$7:$C$11</definedName>
    <definedName name="XDO_?RATING_1?4?">'Portfolio 2C - Sept 15'!$C$7:$C$11</definedName>
    <definedName name="XDO_?RATING_1?5?">'Portfolio 3A - Sept 15'!#REF!</definedName>
    <definedName name="XDO_?RATING_1?6?">'Portfolio 3B - Sept 15'!$C$7:$C$10</definedName>
    <definedName name="XDO_?RATING_2?">'IL01'!$C$10</definedName>
    <definedName name="XDO_?RATING_2?1?">'Portfolio 1C - Sept 15'!$C$10:$C$17</definedName>
    <definedName name="XDO_?RATING_2?2?">'Portfolio 2A - Sept 15'!$C$7:$C$7</definedName>
    <definedName name="XDO_?RATING_2?3?">'Portfolio 2B - Sept 15'!$C$10:$C$19</definedName>
    <definedName name="XDO_?RATING_2?4?">'Portfolio 2C - Sept 15'!$C$10:$C$17</definedName>
    <definedName name="XDO_?RATING_2?5?">'Portfolio 3A - Sept 15'!$C$7:$C$9</definedName>
    <definedName name="XDO_?RATING_2?6?">'Portfolio 3B - Sept 15'!$C$10:$C$18</definedName>
    <definedName name="XDO_?RATING_CP1?">'IL01'!$C$13</definedName>
    <definedName name="XDO_?RATING_CP1?1?">'Portfolio 1C - Sept 15'!$C$12:$C$20</definedName>
    <definedName name="XDO_?RATING_CP1?2?">'Portfolio 2A - Sept 15'!$C$8:$C$14</definedName>
    <definedName name="XDO_?RATING_CP1?3?">'Portfolio 3A - Sept 15'!$C$10:$C$16</definedName>
    <definedName name="XDO_?RATING_CP2?">'IL01'!$C$16</definedName>
    <definedName name="XDO_?REMARK?">'IL01'!$B$26</definedName>
    <definedName name="XDO_?SR_NO_1?">'IL01'!$A$7</definedName>
    <definedName name="XDO_?SR_NO_1?1?">'Portfolio 1C - Sept 15'!$A$7:$A$11</definedName>
    <definedName name="XDO_?SR_NO_1?2?">'Portfolio 2A - Sept 15'!#REF!</definedName>
    <definedName name="XDO_?SR_NO_1?3?">'Portfolio 2B - Sept 15'!$A$7:$A$11</definedName>
    <definedName name="XDO_?SR_NO_1?4?">'Portfolio 2C - Sept 15'!$A$7:$A$11</definedName>
    <definedName name="XDO_?SR_NO_1?5?">'Portfolio 3A - Sept 15'!#REF!</definedName>
    <definedName name="XDO_?SR_NO_1?6?">'Portfolio 3B - Sept 15'!$A$7:$A$10</definedName>
    <definedName name="XDO_?SR_NO_2?">'IL01'!$A$10</definedName>
    <definedName name="XDO_?SR_NO_2?1?">'Portfolio 1C - Sept 15'!$A$10:$A$17</definedName>
    <definedName name="XDO_?SR_NO_2?2?">'Portfolio 2A - Sept 15'!$A$7:$A$7</definedName>
    <definedName name="XDO_?SR_NO_2?3?">'Portfolio 2B - Sept 15'!$A$10:$A$19</definedName>
    <definedName name="XDO_?SR_NO_2?4?">'Portfolio 2C - Sept 15'!$A$10:$A$17</definedName>
    <definedName name="XDO_?SR_NO_2?5?">'Portfolio 3A - Sept 15'!$A$7:$A$9</definedName>
    <definedName name="XDO_?SR_NO_2?6?">'Portfolio 3B - Sept 15'!$A$10:$A$18</definedName>
    <definedName name="XDO_?SR_NO_CP1?">'IL01'!$A$13</definedName>
    <definedName name="XDO_?SR_NO_CP1?1?">'Portfolio 1C - Sept 15'!$A$12:$A$20</definedName>
    <definedName name="XDO_?SR_NO_CP1?2?">'Portfolio 2A - Sept 15'!$A$8:$A$14</definedName>
    <definedName name="XDO_?SR_NO_CP1?3?">'Portfolio 3A - Sept 15'!$A$10:$A$16</definedName>
    <definedName name="XDO_?SR_NO_CP2?">'IL01'!$A$16</definedName>
    <definedName name="XDO_?ST_LEFT_MARKET_VAL?">'IL01'!$F$17</definedName>
    <definedName name="XDO_?ST_LEFT_MARKET_VAL?1?">'Portfolio 1C - Sept 15'!$F$27</definedName>
    <definedName name="XDO_?ST_LEFT_MARKET_VAL?2?">'Portfolio 2A - Sept 15'!$F$21</definedName>
    <definedName name="XDO_?ST_LEFT_MARKET_VAL?3?">'Portfolio 2B - Sept 15'!$F$26</definedName>
    <definedName name="XDO_?ST_LEFT_MARKET_VAL?4?">'Portfolio 2C - Sept 15'!$F$24</definedName>
    <definedName name="XDO_?ST_LEFT_MARKET_VAL?5?">'Portfolio 3A - Sept 15'!$F$23</definedName>
    <definedName name="XDO_?ST_LEFT_MARKET_VAL?6?">'Portfolio 3B - Sept 15'!$F$25</definedName>
    <definedName name="XDO_?ST_LEFT_MARKET_VAL_1?">'IL01'!$F$18</definedName>
    <definedName name="XDO_?ST_LEFT_MARKET_VAL_1?1?">'Portfolio 1C - Sept 15'!$F$28</definedName>
    <definedName name="XDO_?ST_LEFT_MARKET_VAL_1?2?">'Portfolio 2A - Sept 15'!$F$22</definedName>
    <definedName name="XDO_?ST_LEFT_MARKET_VAL_1?3?">'Portfolio 2B - Sept 15'!$F$27</definedName>
    <definedName name="XDO_?ST_LEFT_MARKET_VAL_1?4?">'Portfolio 2C - Sept 15'!$F$25</definedName>
    <definedName name="XDO_?ST_LEFT_MARKET_VAL_1?5?">'Portfolio 3A - Sept 15'!$F$24</definedName>
    <definedName name="XDO_?ST_LEFT_MARKET_VAL_1?6?">'Portfolio 3B - Sept 15'!$F$26</definedName>
    <definedName name="XDO_?ST_LEFT_PER_ASSETS?">'IL01'!$G$17</definedName>
    <definedName name="XDO_?ST_LEFT_PER_ASSETS?1?">'Portfolio 1C - Sept 15'!$G$27</definedName>
    <definedName name="XDO_?ST_LEFT_PER_ASSETS?2?">'Portfolio 2A - Sept 15'!$G$21</definedName>
    <definedName name="XDO_?ST_LEFT_PER_ASSETS?3?">'Portfolio 2B - Sept 15'!$G$26</definedName>
    <definedName name="XDO_?ST_LEFT_PER_ASSETS?4?">'Portfolio 2C - Sept 15'!$G$24</definedName>
    <definedName name="XDO_?ST_LEFT_PER_ASSETS?5?">'Portfolio 3A - Sept 15'!$G$23</definedName>
    <definedName name="XDO_?ST_LEFT_PER_ASSETS?6?">'Portfolio 3B - Sept 15'!$G$25</definedName>
    <definedName name="XDO_?ST_LEFT_PER_ASSETS_1?">'IL01'!$G$18</definedName>
    <definedName name="XDO_?ST_LEFT_PER_ASSETS_1?1?">'Portfolio 1C - Sept 15'!$G$28</definedName>
    <definedName name="XDO_?ST_LEFT_PER_ASSETS_1?2?">'Portfolio 2A - Sept 15'!$G$22</definedName>
    <definedName name="XDO_?ST_LEFT_PER_ASSETS_1?3?">'Portfolio 2B - Sept 15'!$G$27</definedName>
    <definedName name="XDO_?ST_LEFT_PER_ASSETS_1?4?">'Portfolio 2C - Sept 15'!$G$25</definedName>
    <definedName name="XDO_?ST_LEFT_PER_ASSETS_1?5?">'Portfolio 3A - Sept 15'!$G$24</definedName>
    <definedName name="XDO_?ST_LEFT_PER_ASSETS_1?6?">'Portfolio 3B - Sept 15'!$G$26</definedName>
    <definedName name="XDO_?ST_MARKET_VALUE_3?">'IL01'!#REF!</definedName>
    <definedName name="XDO_?ST_MARKET_VALUE_3?1?">'Portfolio 1C - Sept 15'!$F$25</definedName>
    <definedName name="XDO_?ST_MARKET_VALUE_3?2?">'Portfolio 2A - Sept 15'!$F$19</definedName>
    <definedName name="XDO_?ST_MARKET_VALUE_3?3?">'Portfolio 2B - Sept 15'!$F$24</definedName>
    <definedName name="XDO_?ST_MARKET_VALUE_3?4?">'Portfolio 2C - Sept 15'!$F$22</definedName>
    <definedName name="XDO_?ST_MARKET_VALUE_3?5?">'Portfolio 3A - Sept 15'!$F$21</definedName>
    <definedName name="XDO_?ST_MARKET_VALUE_3?6?">'Portfolio 3B - Sept 15'!$F$23</definedName>
    <definedName name="XDO_?ST_MARKET_VALUE_4?">'IL01'!$F$19</definedName>
    <definedName name="XDO_?ST_MARKET_VALUE_4?1?">'Portfolio 1C - Sept 15'!$F$29</definedName>
    <definedName name="XDO_?ST_MARKET_VALUE_4?2?">'Portfolio 2A - Sept 15'!$F$23</definedName>
    <definedName name="XDO_?ST_MARKET_VALUE_4?3?">'Portfolio 2B - Sept 15'!$F$28</definedName>
    <definedName name="XDO_?ST_MARKET_VALUE_4?4?">'Portfolio 2C - Sept 15'!$F$26</definedName>
    <definedName name="XDO_?ST_MARKET_VALUE_4?5?">'Portfolio 3A - Sept 15'!$F$25</definedName>
    <definedName name="XDO_?ST_MARKET_VALUE_4?6?">'Portfolio 3B - Sept 15'!$F$27</definedName>
    <definedName name="XDO_?ST_PER_ASSETS_3?">'IL01'!#REF!</definedName>
    <definedName name="XDO_?ST_PER_ASSETS_3?1?">'Portfolio 1C - Sept 15'!$G$25</definedName>
    <definedName name="XDO_?ST_PER_ASSETS_3?2?">'Portfolio 2A - Sept 15'!$G$19</definedName>
    <definedName name="XDO_?ST_PER_ASSETS_3?3?">'Portfolio 2B - Sept 15'!$G$24</definedName>
    <definedName name="XDO_?ST_PER_ASSETS_3?4?">'Portfolio 2C - Sept 15'!$G$22</definedName>
    <definedName name="XDO_?ST_PER_ASSETS_3?5?">'Portfolio 3A - Sept 15'!$G$21</definedName>
    <definedName name="XDO_?ST_PER_ASSETS_3?6?">'Portfolio 3B - Sept 15'!$G$23</definedName>
    <definedName name="XDO_?ST_TOTAL_MARKET_VALUE?">'IL01'!#REF!</definedName>
    <definedName name="XDO_?ST_TOTAL_MARKET_VALUE?1?">'Portfolio 1C - Sept 15'!$F$22</definedName>
    <definedName name="XDO_?ST_TOTAL_MARKET_VALUE?10?">'Portfolio 3A - Sept 15'!$F$10:$F$20</definedName>
    <definedName name="XDO_?ST_TOTAL_MARKET_VALUE?11?">'Portfolio 3B - Sept 15'!$F$20</definedName>
    <definedName name="XDO_?ST_TOTAL_MARKET_VALUE?12?">'Portfolio 3B - Sept 15'!$F$12:$F$22</definedName>
    <definedName name="XDO_?ST_TOTAL_MARKET_VALUE?2?">'Portfolio 1C - Sept 15'!$F$12:$F$24</definedName>
    <definedName name="XDO_?ST_TOTAL_MARKET_VALUE?3?">'Portfolio 2A - Sept 15'!$F$16</definedName>
    <definedName name="XDO_?ST_TOTAL_MARKET_VALUE?4?">'Portfolio 2A - Sept 15'!$F$8:$F$18</definedName>
    <definedName name="XDO_?ST_TOTAL_MARKET_VALUE?5?">'Portfolio 2B - Sept 15'!$F$21</definedName>
    <definedName name="XDO_?ST_TOTAL_MARKET_VALUE?6?">'Portfolio 2B - Sept 15'!$F$12:$F$23</definedName>
    <definedName name="XDO_?ST_TOTAL_MARKET_VALUE?7?">'Portfolio 2C - Sept 15'!$F$19</definedName>
    <definedName name="XDO_?ST_TOTAL_MARKET_VALUE?8?">'Portfolio 2C - Sept 15'!$F$12:$F$21</definedName>
    <definedName name="XDO_?ST_TOTAL_MARKET_VALUE?9?">'Portfolio 3A - Sept 15'!$F$18</definedName>
    <definedName name="XDO_?ST_TOTAL_PER_ASSETS?">'IL01'!#REF!</definedName>
    <definedName name="XDO_?ST_TOTAL_PER_ASSETS?1?">'Portfolio 1C - Sept 15'!$G$22</definedName>
    <definedName name="XDO_?ST_TOTAL_PER_ASSETS?10?">'Portfolio 3A - Sept 15'!$G$10:$G$20</definedName>
    <definedName name="XDO_?ST_TOTAL_PER_ASSETS?11?">'Portfolio 3B - Sept 15'!$G$20</definedName>
    <definedName name="XDO_?ST_TOTAL_PER_ASSETS?12?">'Portfolio 3B - Sept 15'!$G$12:$G$22</definedName>
    <definedName name="XDO_?ST_TOTAL_PER_ASSETS?2?">'Portfolio 1C - Sept 15'!$G$12:$G$24</definedName>
    <definedName name="XDO_?ST_TOTAL_PER_ASSETS?3?">'Portfolio 2A - Sept 15'!$G$16</definedName>
    <definedName name="XDO_?ST_TOTAL_PER_ASSETS?4?">'Portfolio 2A - Sept 15'!$G$8:$G$18</definedName>
    <definedName name="XDO_?ST_TOTAL_PER_ASSETS?5?">'Portfolio 2B - Sept 15'!$G$21</definedName>
    <definedName name="XDO_?ST_TOTAL_PER_ASSETS?6?">'Portfolio 2B - Sept 15'!$G$12:$G$23</definedName>
    <definedName name="XDO_?ST_TOTAL_PER_ASSETS?7?">'Portfolio 2C - Sept 15'!$G$19</definedName>
    <definedName name="XDO_?ST_TOTAL_PER_ASSETS?8?">'Portfolio 2C - Sept 15'!$G$12:$G$21</definedName>
    <definedName name="XDO_?ST_TOTAL_PER_ASSETS?9?">'Portfolio 3A - Sept 15'!$G$18</definedName>
    <definedName name="XDO_?TITLE_DATE?">'IL01'!$B$3</definedName>
    <definedName name="XDO_?TITLE_DATE?1?">'Portfolio 1C - Sept 15'!$A$3</definedName>
    <definedName name="XDO_?TITLE_DATE?2?">'Portfolio 2A - Sept 15'!$A$3</definedName>
    <definedName name="XDO_?TITLE_DATE?3?">'Portfolio 2B - Sept 15'!$A$3</definedName>
    <definedName name="XDO_?TITLE_DATE?4?">'Portfolio 2C - Sept 15'!$A$3</definedName>
    <definedName name="XDO_?TITLE_DATE?5?">'Portfolio 3A - Sept 15'!$A$3</definedName>
    <definedName name="XDO_?TITLE_DATE?6?">'Portfolio 3B - Sept 15'!$A$3</definedName>
    <definedName name="XDO_?YTM_1?">'IL01'!$H$7</definedName>
    <definedName name="XDO_?YTM_1?1?">'Portfolio 1C - Sept 15'!$H$7:$H$11</definedName>
    <definedName name="XDO_?YTM_1?2?">'Portfolio 2A - Sept 15'!#REF!</definedName>
    <definedName name="XDO_?YTM_1?3?">'Portfolio 2B - Sept 15'!$H$7:$H$11</definedName>
    <definedName name="XDO_?YTM_1?4?">'Portfolio 2C - Sept 15'!$H$7:$H$11</definedName>
    <definedName name="XDO_?YTM_1?5?">'Portfolio 3A - Sept 15'!#REF!</definedName>
    <definedName name="XDO_?YTM_1?6?">'Portfolio 3B - Sept 15'!$H$7:$H$10</definedName>
    <definedName name="XDO_?YTM_2?">'IL01'!$H$10</definedName>
    <definedName name="XDO_?YTM_2?1?">'Portfolio 1C - Sept 15'!$H$10:$H$17</definedName>
    <definedName name="XDO_?YTM_2?2?">'Portfolio 2A - Sept 15'!$H$7:$H$7</definedName>
    <definedName name="XDO_?YTM_2?3?">'Portfolio 2B - Sept 15'!$H$10:$H$19</definedName>
    <definedName name="XDO_?YTM_2?4?">'Portfolio 2C - Sept 15'!$H$10:$H$17</definedName>
    <definedName name="XDO_?YTM_2?5?">'Portfolio 3A - Sept 15'!$H$7:$H$9</definedName>
    <definedName name="XDO_?YTM_2?6?">'Portfolio 3B - Sept 15'!$H$10:$H$18</definedName>
    <definedName name="XDO_?YTM_CP1?">'IL01'!$H$13</definedName>
    <definedName name="XDO_?YTM_CP1?1?">'Portfolio 1C - Sept 15'!$H$12:$H$20</definedName>
    <definedName name="XDO_?YTM_CP1?2?">'Portfolio 2A - Sept 15'!$H$8:$H$14</definedName>
    <definedName name="XDO_?YTM_CP1?3?">'Portfolio 3A - Sept 15'!$H$10:$H$16</definedName>
    <definedName name="XDO_?YTM_CP2?">'IL01'!$H$16</definedName>
    <definedName name="XDO_GROUP_?G_1?">'IL01'!#REF!</definedName>
    <definedName name="XDO_GROUP_?G_1?1?">'Portfolio 1C - Sept 15'!$A$7:$H$11</definedName>
    <definedName name="XDO_GROUP_?G_1?2?">'Portfolio 2A - Sept 15'!#REF!</definedName>
    <definedName name="XDO_GROUP_?G_1?3?">'Portfolio 2B - Sept 15'!$A$7:$H$11</definedName>
    <definedName name="XDO_GROUP_?G_1?4?">'Portfolio 2C - Sept 15'!$A$7:$H$11</definedName>
    <definedName name="XDO_GROUP_?G_1?5?">'Portfolio 3A - Sept 15'!#REF!</definedName>
    <definedName name="XDO_GROUP_?G_1?6?">'Portfolio 3B - Sept 15'!$A$7:$H$10</definedName>
    <definedName name="XDO_GROUP_?G_2?">'IL01'!#REF!</definedName>
    <definedName name="XDO_GROUP_?G_2?1?">'Portfolio 1C - Sept 15'!$A$14:$H$17</definedName>
    <definedName name="XDO_GROUP_?G_2?2?">'Portfolio 2A - Sept 15'!$A$7:$H$7</definedName>
    <definedName name="XDO_GROUP_?G_2?3?">'Portfolio 2B - Sept 15'!$A$14:$H$19</definedName>
    <definedName name="XDO_GROUP_?G_2?4?">'Portfolio 2C - Sept 15'!$A$14:$H$17</definedName>
    <definedName name="XDO_GROUP_?G_2?5?">'Portfolio 3A - Sept 15'!$A$7:$H$9</definedName>
    <definedName name="XDO_GROUP_?G_2?6?">'Portfolio 3B - Sept 15'!$A$13:$H$18</definedName>
    <definedName name="XDO_GROUP_?G_4?">'IL01'!#REF!</definedName>
    <definedName name="XDO_GROUP_?G_4?1?">'Portfolio 1C - Sept 15'!$E$24:$H$24</definedName>
    <definedName name="XDO_GROUP_?G_4?2?">'Portfolio 2A - Sept 15'!$E$18:$H$18</definedName>
    <definedName name="XDO_GROUP_?G_4?3?">'Portfolio 2B - Sept 15'!$E$23:$H$23</definedName>
    <definedName name="XDO_GROUP_?G_4?4?">'Portfolio 2C - Sept 15'!$E$21:$H$21</definedName>
    <definedName name="XDO_GROUP_?G_4?5?">'Portfolio 3A - Sept 15'!$E$20:$H$20</definedName>
    <definedName name="XDO_GROUP_?G_4?6?">'Portfolio 3B - Sept 15'!$E$22:$H$22</definedName>
    <definedName name="XDO_GROUP_?G_7?">'IL01'!#REF!</definedName>
    <definedName name="XDO_GROUP_?G_7?1?">'Portfolio 1C - Sept 15'!$A$20:$H$20</definedName>
    <definedName name="XDO_GROUP_?G_7?2?">'Portfolio 2A - Sept 15'!$A$10:$H$14</definedName>
    <definedName name="XDO_GROUP_?G_7?3?">'Portfolio 2B - Sept 15'!#REF!</definedName>
    <definedName name="XDO_GROUP_?G_7?4?">'Portfolio 2C - Sept 15'!#REF!</definedName>
    <definedName name="XDO_GROUP_?G_7?5?">'Portfolio 3A - Sept 15'!$A$12:$H$16</definedName>
    <definedName name="XDO_GROUP_?G_7?6?">'Portfolio 3B - Sept 15'!#REF!</definedName>
    <definedName name="XDO_GROUP_?G_8?">'IL01'!#REF!</definedName>
    <definedName name="XDO_GROUP_?G_8?1?">'Portfolio 1C - Sept 15'!#REF!</definedName>
    <definedName name="XDO_GROUP_?G_8?2?">'Portfolio 2A - Sept 15'!#REF!</definedName>
    <definedName name="XDO_GROUP_?G_8?3?">'Portfolio 2B - Sept 15'!#REF!</definedName>
    <definedName name="XDO_GROUP_?G_8?4?">'Portfolio 2C - Sept 15'!#REF!</definedName>
    <definedName name="XDO_GROUP_?G_8?5?">'Portfolio 3A - Sept 15'!#REF!</definedName>
    <definedName name="XDO_GROUP_?G_8?6?">'Portfolio 3B - Sept 15'!#REF!</definedName>
    <definedName name="XDO_GROUP_?G_9?">'IL01'!#REF!</definedName>
    <definedName name="XDO_GROUP_?G_9?1?">'Portfolio 1C - Sept 15'!#REF!</definedName>
    <definedName name="XDO_GROUP_?G_9?2?">'Portfolio 2A - Sept 15'!#REF!</definedName>
    <definedName name="XDO_GROUP_?G_9?3?">'Portfolio 2B - Sept 15'!#REF!</definedName>
    <definedName name="XDO_GROUP_?G_9?4?">'Portfolio 2C - Sept 15'!#REF!</definedName>
    <definedName name="XDO_GROUP_?G_9?5?">'Portfolio 3A - Sept 15'!#REF!</definedName>
    <definedName name="XDO_GROUP_?G_9?6?">'Portfolio 3B - Sept 15'!#REF!</definedName>
  </definedNames>
  <calcPr fullCalcOnLoad="1"/>
</workbook>
</file>

<file path=xl/sharedStrings.xml><?xml version="1.0" encoding="utf-8"?>
<sst xmlns="http://schemas.openxmlformats.org/spreadsheetml/2006/main" count="4631" uniqueCount="552">
  <si>
    <t>IL01 - IL&amp;FS IDF Series 1B</t>
  </si>
  <si>
    <t>Portfolio as on 15-Sep-2022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</si>
  <si>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</si>
  <si>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</si>
  <si>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</si>
  <si>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</si>
  <si>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</si>
  <si>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</si>
  <si>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</si>
  <si>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</si>
  <si>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</si>
  <si>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</si>
  <si>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</si>
  <si>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</si>
  <si>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</si>
  <si>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</si>
  <si>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</si>
  <si>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</si>
  <si>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</si>
  <si>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</si>
  <si>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Inox Wind Limited</t>
  </si>
  <si>
    <t>CRISIL-AA</t>
  </si>
  <si>
    <t>INE066P07026</t>
  </si>
  <si>
    <t>Emami Frank Ross Limited</t>
  </si>
  <si>
    <t>IND-A-</t>
  </si>
  <si>
    <t>INE711X07070</t>
  </si>
  <si>
    <t>INE066P07034</t>
  </si>
  <si>
    <t>Shrem Infra Structure Private Limited</t>
  </si>
  <si>
    <t>ICRA-AA / IND-AA</t>
  </si>
  <si>
    <t>INE391V07018</t>
  </si>
  <si>
    <t>Bhilangana Hydro Power Limited</t>
  </si>
  <si>
    <t>CARE-A+</t>
  </si>
  <si>
    <t>INE453I07195</t>
  </si>
  <si>
    <t>INE391V07034</t>
  </si>
  <si>
    <t>AMRI Hospitals Limited</t>
  </si>
  <si>
    <t>CARE-BBB+</t>
  </si>
  <si>
    <t>INE437M07059</t>
  </si>
  <si>
    <t>Kanchanjunga Power Company Pvt Ltd</t>
  </si>
  <si>
    <t>CARE-A-</t>
  </si>
  <si>
    <t>INE117N07055</t>
  </si>
  <si>
    <t>INE453I07179</t>
  </si>
  <si>
    <t>ICICI Securities Limited</t>
  </si>
  <si>
    <t>CRISIL-A1+ / ICRA-A1+</t>
  </si>
  <si>
    <t>INE763G14MP8</t>
  </si>
  <si>
    <t>Kaynes Technology India Private Ltd</t>
  </si>
  <si>
    <t>IND-BB</t>
  </si>
  <si>
    <t>INE918Z07019</t>
  </si>
  <si>
    <t>Sharekhan Limited</t>
  </si>
  <si>
    <t>CARE-A1+ / ICRA-A1+</t>
  </si>
  <si>
    <t>INE211H14369</t>
  </si>
  <si>
    <t>Pilani Investment &amp; Industries Corp Ltd</t>
  </si>
  <si>
    <t>CARE-A1+ / CRISIL-A1+</t>
  </si>
  <si>
    <t>INE417C14306</t>
  </si>
  <si>
    <t>Tata Realty and Infrastructure Limited</t>
  </si>
  <si>
    <t>INE371K14BG4</t>
  </si>
  <si>
    <t>Axis Securities Limited</t>
  </si>
  <si>
    <t>INE110014757</t>
  </si>
  <si>
    <t>Clean Max Enviro Energy Solution Pvt Ltd</t>
  </si>
  <si>
    <t>INE647U07023</t>
  </si>
  <si>
    <t>INE453I07203</t>
  </si>
  <si>
    <t>INE117N07089</t>
  </si>
  <si>
    <t>INE391V07026</t>
  </si>
  <si>
    <t>INE711X07062</t>
  </si>
  <si>
    <t>INE437M07083</t>
  </si>
  <si>
    <t>INE391V07042</t>
  </si>
  <si>
    <t>INE711X07096</t>
  </si>
  <si>
    <t>INE437M07075</t>
  </si>
  <si>
    <t>INE117N07097</t>
  </si>
  <si>
    <t>INE453I07211</t>
  </si>
  <si>
    <t>INE453I07187</t>
  </si>
  <si>
    <t>INE117N07063</t>
  </si>
  <si>
    <t>INE453I07229</t>
  </si>
  <si>
    <t>INE711X07054</t>
  </si>
  <si>
    <t>INE117N07105</t>
  </si>
  <si>
    <t>INE711X07088</t>
  </si>
  <si>
    <t>INE117N07071</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</si>
  <si>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</si>
  <si>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</si>
  <si>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</si>
  <si>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</si>
  <si>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</si>
  <si>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</si>
  <si>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</si>
  <si>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</si>
  <si>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</si>
  <si>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</si>
  <si>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</si>
  <si>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</si>
  <si>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</si>
  <si>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</si>
  <si>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</si>
  <si>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</si>
  <si>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</si>
  <si>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</si>
  <si>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</si>
  <si>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</si>
  <si>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</si>
  <si>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</si>
  <si>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</si>
  <si>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</si>
  <si>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</si>
  <si>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Portfolio as on 30-Sep-2022</t>
  </si>
  <si>
    <t>The Bombay Burmah Trading Corp. Ltd</t>
  </si>
  <si>
    <t>IND-AA</t>
  </si>
  <si>
    <t>INE050A07048</t>
  </si>
  <si>
    <t>IL&amp;FS Infrastructure Debt Fund - Series 2A</t>
  </si>
  <si>
    <t>INE110O14757</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</si>
  <si>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</si>
  <si>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</si>
  <si>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</si>
  <si>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</si>
  <si>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</si>
  <si>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</si>
  <si>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</si>
  <si>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</si>
  <si>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</si>
  <si>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</si>
  <si>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</si>
  <si>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</si>
  <si>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</si>
  <si>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</si>
  <si>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</si>
  <si>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</si>
  <si>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</si>
  <si>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</si>
  <si>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</si>
  <si>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</si>
  <si>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</si>
  <si>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</si>
  <si>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</si>
  <si>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</si>
  <si>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</si>
  <si>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</si>
  <si>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</si>
  <si>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</si>
  <si>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</si>
  <si>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</si>
  <si>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</si>
  <si>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</si>
  <si>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</si>
  <si>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02-Sep-2022 DEPO 10</t>
  </si>
  <si>
    <t>INCBLO020922</t>
  </si>
  <si>
    <t>TREPS</t>
  </si>
  <si>
    <t>BUY</t>
  </si>
  <si>
    <t>Not Applicable</t>
  </si>
  <si>
    <t>IL&amp;FS IDF</t>
  </si>
  <si>
    <t>IL&amp;FS IDF Series 1C</t>
  </si>
  <si>
    <t>Close ended</t>
  </si>
  <si>
    <t>02-09-2022</t>
  </si>
  <si>
    <t>01-09-2022</t>
  </si>
  <si>
    <t>5.1000                                             N</t>
  </si>
  <si>
    <t>IL&amp;FS IDF Series 2A</t>
  </si>
  <si>
    <t>IL&amp;FS IDF Series 2B</t>
  </si>
  <si>
    <t>IL&amp;FS IDF Series 2C</t>
  </si>
  <si>
    <t>IL&amp;FS IDF Series 3A</t>
  </si>
  <si>
    <t>IL&amp;FS IDF Series 3B</t>
  </si>
  <si>
    <t>TREPS 05-Sep-2022 DEPO 10</t>
  </si>
  <si>
    <t>INCBLO050922</t>
  </si>
  <si>
    <t>05-09-2022</t>
  </si>
  <si>
    <t>5.1400                                             N</t>
  </si>
  <si>
    <t>5.1100                                             N</t>
  </si>
  <si>
    <t>Bhilangana Hydro Power Limited_310324</t>
  </si>
  <si>
    <t>Debentures</t>
  </si>
  <si>
    <t>A</t>
  </si>
  <si>
    <t>CARE</t>
  </si>
  <si>
    <t>Listed</t>
  </si>
  <si>
    <t>31-03-2024</t>
  </si>
  <si>
    <t>NCD</t>
  </si>
  <si>
    <t>Bhilangana Hydro Power Limited_310330</t>
  </si>
  <si>
    <t>31-03-2030</t>
  </si>
  <si>
    <t>Bhilangana Hydro Power Limited_310334</t>
  </si>
  <si>
    <t>31-03-2034</t>
  </si>
  <si>
    <t>Bhilangana Hydro Power Limited_310325</t>
  </si>
  <si>
    <t>31-03-2025</t>
  </si>
  <si>
    <t>TREPS 06-Sep-2022 DEPO 10</t>
  </si>
  <si>
    <t>INCBLO060922</t>
  </si>
  <si>
    <t>06-09-2022</t>
  </si>
  <si>
    <t>TREPS 07-Sep-2022 DEPO 10</t>
  </si>
  <si>
    <t>INCBLO070922</t>
  </si>
  <si>
    <t>07-09-2022</t>
  </si>
  <si>
    <t>5.1200                                             N</t>
  </si>
  <si>
    <t>TREPS 08-Sep-2022 DEPO 10</t>
  </si>
  <si>
    <t>INCBLO080922</t>
  </si>
  <si>
    <t>08-09-2022</t>
  </si>
  <si>
    <t>5.1300                                             N</t>
  </si>
  <si>
    <t>TREPS 09-Sep-2022 DEPO 10</t>
  </si>
  <si>
    <t>INCBLO090922</t>
  </si>
  <si>
    <t>09-09-2022</t>
  </si>
  <si>
    <t>TREPS 12-Sep-2022 DEPO 10</t>
  </si>
  <si>
    <t>INCBLO120922</t>
  </si>
  <si>
    <t>12-09-2022</t>
  </si>
  <si>
    <t>9.93% Emami Frank Ross Limited_21-Apr-24</t>
  </si>
  <si>
    <t>21-04-2024</t>
  </si>
  <si>
    <t>9.93% Emami Frank Ross Limited_31-Dec-26</t>
  </si>
  <si>
    <t>31-12-2026</t>
  </si>
  <si>
    <t>9.93% Emami Frank Ross Limited_30-Sep-24</t>
  </si>
  <si>
    <t>30-09-2024</t>
  </si>
  <si>
    <t>TREPS 13-Sep-2022 DEPO 10</t>
  </si>
  <si>
    <t>INCBLO130922</t>
  </si>
  <si>
    <t>13-09-2022</t>
  </si>
  <si>
    <t>5.1600                                             N</t>
  </si>
  <si>
    <t>Clean Max En Energy Solu Pvt Ltd 08Jun27</t>
  </si>
  <si>
    <t>08-06-2027</t>
  </si>
  <si>
    <t>14-09-2022</t>
  </si>
  <si>
    <t>TREPS 14-Sep-2022 DEPO 10</t>
  </si>
  <si>
    <t>INCBLO140922</t>
  </si>
  <si>
    <t>5.1700                                             N</t>
  </si>
  <si>
    <t>Axis Securites Ltd CP 24Jan23(ILFS)</t>
  </si>
  <si>
    <t>Commercial Paper</t>
  </si>
  <si>
    <t>A1+</t>
  </si>
  <si>
    <t>CRISIL</t>
  </si>
  <si>
    <t>24-01-2023</t>
  </si>
  <si>
    <t>TREPS 15-Sep-2022 DEPO 10</t>
  </si>
  <si>
    <t>INCBLO150922</t>
  </si>
  <si>
    <t>15-09-2022</t>
  </si>
  <si>
    <t>5.1500                                             N</t>
  </si>
  <si>
    <t>TREPS 16-Sep-2022 DEPO 10</t>
  </si>
  <si>
    <t>INCBLO160922</t>
  </si>
  <si>
    <t>16-09-2022</t>
  </si>
  <si>
    <t>5.3100                                             N</t>
  </si>
  <si>
    <t>TREPS 19-Sep-2022 DEPO 10</t>
  </si>
  <si>
    <t>INCBLO190922</t>
  </si>
  <si>
    <t>19-09-2022</t>
  </si>
  <si>
    <t>5.5600                                             N</t>
  </si>
  <si>
    <t>5.6000                                             N</t>
  </si>
  <si>
    <t>TREPS 20-Sep-2022 DEPO 10</t>
  </si>
  <si>
    <t>INCBLO200922</t>
  </si>
  <si>
    <t>20-09-2022</t>
  </si>
  <si>
    <t>5.6500                                             N</t>
  </si>
  <si>
    <t>TREPS 21-Sep-2022 DEPO 10</t>
  </si>
  <si>
    <t>INCBLO210922</t>
  </si>
  <si>
    <t>21-09-2022</t>
  </si>
  <si>
    <t>TREPS 22-Sep-2022 DEPO 10</t>
  </si>
  <si>
    <t>INCBLO220922</t>
  </si>
  <si>
    <t>22-09-2022</t>
  </si>
  <si>
    <t>5.6400                                             N</t>
  </si>
  <si>
    <t>TREPS 23-Sep-2022 DEPO 10</t>
  </si>
  <si>
    <t>INCBLO230922</t>
  </si>
  <si>
    <t>23-09-2022</t>
  </si>
  <si>
    <t>5.5900                                             N</t>
  </si>
  <si>
    <t>TREPS 26-Sep-2022 DEPO 10</t>
  </si>
  <si>
    <t>INCBLO260922</t>
  </si>
  <si>
    <t>26-09-2022</t>
  </si>
  <si>
    <t>5.4400                                             N</t>
  </si>
  <si>
    <t>TREPS 27-Sep-2022 DEPO 10</t>
  </si>
  <si>
    <t>INCBLO270922</t>
  </si>
  <si>
    <t>27-09-2022</t>
  </si>
  <si>
    <t>5.4600                                             N</t>
  </si>
  <si>
    <t>TREPS 28-Sep-2022 DEPO 10</t>
  </si>
  <si>
    <t>INCBLO280922</t>
  </si>
  <si>
    <t>28-09-2022</t>
  </si>
  <si>
    <t>TREPS 29-Sep-2022 DEPO 10</t>
  </si>
  <si>
    <t>INCBLO290922</t>
  </si>
  <si>
    <t>29-09-2022</t>
  </si>
  <si>
    <t>TREPS 30-Sep-2022 DEPO 10</t>
  </si>
  <si>
    <t>INCBLO300922</t>
  </si>
  <si>
    <t>30-09-2022</t>
  </si>
  <si>
    <t>The Bombay Burmah Trading Corp 28Sep23</t>
  </si>
  <si>
    <t>28-09-2023</t>
  </si>
  <si>
    <t>TREPS 03-Oct-2022 DEPO 10</t>
  </si>
  <si>
    <t>INCBLO031022</t>
  </si>
  <si>
    <t>03-10-2022</t>
  </si>
  <si>
    <t>Sl. No.</t>
  </si>
  <si>
    <t>Scheme Category/ Scheme Name</t>
  </si>
  <si>
    <t>IL&amp;FS Mutual Fund Infrastructure Debt Fund : Net Assets Under Management (AUM) as on 30 September,2022 (All Figure in Rs. Crore)</t>
  </si>
  <si>
    <t xml:space="preserve">Through Direct Plan </t>
  </si>
  <si>
    <t>Through Associate Distributors</t>
  </si>
  <si>
    <t>Through Non - Associate Distributors</t>
  </si>
  <si>
    <t>GRAND TOTAL</t>
  </si>
  <si>
    <t>T30</t>
  </si>
  <si>
    <t>B30</t>
  </si>
  <si>
    <t>I</t>
  </si>
  <si>
    <t>II</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</si>
  <si>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</si>
  <si>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</si>
  <si>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</si>
  <si>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</si>
  <si>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</si>
  <si>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</si>
  <si>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</si>
  <si>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</si>
  <si>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</si>
  <si>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</si>
  <si>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</si>
  <si>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</si>
  <si>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</si>
  <si>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</si>
  <si>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</si>
  <si>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</si>
  <si>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</si>
  <si>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</si>
  <si>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</si>
  <si>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</si>
  <si>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</si>
  <si>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</si>
  <si>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</si>
  <si>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</si>
  <si>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</si>
  <si>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</si>
  <si>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</si>
  <si>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</si>
  <si>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</si>
  <si>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</si>
  <si>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</si>
  <si>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</si>
  <si>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</si>
  <si>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</si>
  <si>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</si>
  <si>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</si>
  <si>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</si>
  <si>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</si>
  <si>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</si>
  <si>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</si>
  <si>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</si>
  <si>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</si>
  <si>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</si>
  <si>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</si>
  <si>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</si>
  <si>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</si>
  <si>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</si>
  <si>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</si>
  <si>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</si>
  <si>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</si>
  <si>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</si>
  <si>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30-September-2022</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</si>
  <si>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</si>
  <si>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</si>
  <si>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</si>
  <si>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</si>
  <si>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</si>
  <si>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</si>
  <si>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</si>
  <si>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</si>
  <si>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</si>
  <si>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</si>
  <si>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</si>
  <si>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</si>
  <si>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</si>
  <si>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</si>
  <si>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</si>
  <si>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</si>
  <si>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</si>
  <si>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</si>
  <si>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</si>
  <si>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</si>
  <si>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</si>
  <si>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</si>
  <si>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</si>
  <si>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</si>
  <si>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</si>
  <si>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</si>
  <si>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</si>
  <si>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</si>
  <si>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</si>
  <si>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</si>
  <si>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</si>
  <si>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</si>
  <si>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</si>
  <si>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</si>
  <si>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</si>
  <si>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</si>
  <si>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</si>
  <si>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</si>
  <si>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</si>
  <si>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</si>
  <si>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</si>
  <si>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</si>
  <si>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</si>
  <si>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</si>
  <si>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</si>
  <si>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September, of the Financial year 2022-2023</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</si>
  <si>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</si>
  <si>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</si>
  <si>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</si>
  <si>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</si>
  <si>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</si>
  <si>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</si>
  <si>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</si>
  <si>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</si>
  <si>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</si>
  <si>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</si>
  <si>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2022-2023</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</si>
  <si>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</si>
  <si>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</si>
  <si>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2022-2023</t>
  </si>
  <si>
    <t>F.Y.</t>
  </si>
  <si>
    <t xml:space="preserve">Total no. of resolutions </t>
  </si>
  <si>
    <t>Break-up of Vote decision</t>
  </si>
  <si>
    <t>For</t>
  </si>
  <si>
    <t>Against</t>
  </si>
  <si>
    <t>Abstained</t>
  </si>
  <si>
    <t xml:space="preserve">  </t>
  </si>
  <si>
    <t>The IL&amp;FS Financial Centre, 8th Floor, Plot C-22, G-Block, Bandra Kurla Complex, Bandra East, Mumbai-400051 (www.ilfsinfrafund.com)</t>
  </si>
  <si>
    <t>IL&amp;FS  Infrastructure Debt Fund Series 1C</t>
  </si>
  <si>
    <t>Half Yearly  Portfolio statement as on September 30, 2022</t>
  </si>
  <si>
    <t>(Pursuant to Regulation 59A of the SEBI (Mutual Funds) Regulations 1996)</t>
  </si>
  <si>
    <t>Name of Instrument</t>
  </si>
  <si>
    <t>Rating</t>
  </si>
  <si>
    <t>Market value</t>
  </si>
  <si>
    <t>% to Net Assets</t>
  </si>
  <si>
    <r>
      <t>(</t>
    </r>
    <r>
      <rPr>
        <b/>
        <sz val="12"/>
        <color indexed="9"/>
        <rFont val="Rupee Foradian"/>
        <family val="2"/>
      </rPr>
      <t>`</t>
    </r>
    <r>
      <rPr>
        <b/>
        <sz val="12"/>
        <color indexed="9"/>
        <rFont val="Times New Roman"/>
        <family val="1"/>
      </rPr>
      <t xml:space="preserve"> In lakhs)</t>
    </r>
  </si>
  <si>
    <t>Money Market Instruments</t>
  </si>
  <si>
    <t>Sector / Rating</t>
  </si>
  <si>
    <t>Percent</t>
  </si>
  <si>
    <t>Triparty Repo</t>
  </si>
  <si>
    <t>CRISIL A1+</t>
  </si>
  <si>
    <t>Triparty Repo Margin</t>
  </si>
  <si>
    <t>Notes:</t>
  </si>
  <si>
    <t xml:space="preserve">1.   Total amount of provisions made against the NPAs (security classified as default viz. Babcock Borsig Limited (ISIN-INE434K07019 and INE434K07027), Williamson Magor &amp; Co Ltd  (ISIN-INE210A07014); &amp; IL&amp;FS Wind Energy Limited (ISIN-INE810V08015)) </t>
  </si>
  <si>
    <t>11665.49 Lakhs</t>
  </si>
  <si>
    <r>
      <t xml:space="preserve">2.   NAV at the beginning of half year (in </t>
    </r>
    <r>
      <rPr>
        <sz val="12"/>
        <rFont val="Rupee Foradian"/>
        <family val="2"/>
      </rPr>
      <t>`</t>
    </r>
    <r>
      <rPr>
        <sz val="12"/>
        <rFont val="Times New Roman"/>
        <family val="1"/>
      </rPr>
      <t xml:space="preserve"> )</t>
    </r>
  </si>
  <si>
    <t xml:space="preserve">             Growth Option - Direct Plan</t>
  </si>
  <si>
    <t xml:space="preserve">             Dividend Payout Option - Direct Plan</t>
  </si>
  <si>
    <r>
      <t xml:space="preserve">3.   NAV at the End of half year (in </t>
    </r>
    <r>
      <rPr>
        <sz val="12"/>
        <rFont val="Rupee Foradian"/>
        <family val="2"/>
      </rPr>
      <t>`</t>
    </r>
    <r>
      <rPr>
        <sz val="12"/>
        <rFont val="Times New Roman"/>
        <family val="1"/>
      </rPr>
      <t xml:space="preserve"> )</t>
    </r>
  </si>
  <si>
    <t>4.   Exposure to derivative instrument at the end of the period</t>
  </si>
  <si>
    <t>Nil</t>
  </si>
  <si>
    <t>5.   Investment in foreign securities / overseas ETF(s) / ADRs / GDRs</t>
  </si>
  <si>
    <t>6.   Investment in short term deposit at the end of the period (In Lakhs)</t>
  </si>
  <si>
    <t>7.   Investment in repo in corporate debt securities (In Lakhs)</t>
  </si>
  <si>
    <t>8.   Average Portfolio Maturity</t>
  </si>
  <si>
    <t>208 Days</t>
  </si>
  <si>
    <t>9.   Total Dividend (net) declared during the period</t>
  </si>
  <si>
    <t>Plan/Option Name</t>
  </si>
  <si>
    <t>Individual &amp; HUF</t>
  </si>
  <si>
    <t>Dividend payout Option  - Direct Plan</t>
  </si>
  <si>
    <r>
      <t>Dividends are declared on face value of</t>
    </r>
    <r>
      <rPr>
        <sz val="12"/>
        <rFont val="Rupee Foradian"/>
        <family val="2"/>
      </rPr>
      <t xml:space="preserve"> `</t>
    </r>
    <r>
      <rPr>
        <sz val="12"/>
        <rFont val="Times New Roman"/>
        <family val="1"/>
      </rPr>
      <t xml:space="preserve"> 1,000,000 per unit. After distribution of dividend, the NAV falls to the extent of dividend and statutory levy (if applicable).</t>
    </r>
  </si>
  <si>
    <r>
      <t xml:space="preserve">10. Total Exposure to illiquid securities is 0.00% of the portfolio, i.e. </t>
    </r>
    <r>
      <rPr>
        <sz val="12"/>
        <rFont val="Rupee Foradian"/>
        <family val="2"/>
      </rPr>
      <t xml:space="preserve">` </t>
    </r>
    <r>
      <rPr>
        <sz val="12"/>
        <rFont val="Times New Roman"/>
        <family val="1"/>
      </rPr>
      <t>0.00 lakh</t>
    </r>
  </si>
  <si>
    <t>Mutual Fund investments are subject to market risks, read all scheme related documents carefully</t>
  </si>
  <si>
    <t>IL&amp;FS  Infrastructure Debt Fund Series 2A</t>
  </si>
  <si>
    <t>Undrawn Amount for Scheme 2A</t>
  </si>
  <si>
    <t xml:space="preserve">1.   Total amount of provisions made against the NPAs (security classified as default viz. Babcock Borsig Limited (ISIN - INE434K07019 and INE434K07027), Williamson Magor &amp; Co Ltd (ISIN - INE210A07014) &amp; IL&amp;FS Wind Energy Limited (ISIN-INE810V08015)) </t>
  </si>
  <si>
    <t>6982.07 Lakhs</t>
  </si>
  <si>
    <r>
      <t xml:space="preserve">2.   NAV at the beginning of half year (in </t>
    </r>
    <r>
      <rPr>
        <sz val="12"/>
        <rFont val="Rupee Foradian"/>
        <family val="2"/>
      </rPr>
      <t>`</t>
    </r>
    <r>
      <rPr>
        <sz val="12"/>
        <rFont val="Times New Roman"/>
        <family val="1"/>
      </rPr>
      <t xml:space="preserve"> )*</t>
    </r>
  </si>
  <si>
    <r>
      <t xml:space="preserve">3.   NAV at the End of half year (in </t>
    </r>
    <r>
      <rPr>
        <sz val="12"/>
        <rFont val="Rupee Foradian"/>
        <family val="2"/>
      </rPr>
      <t>`</t>
    </r>
    <r>
      <rPr>
        <sz val="12"/>
        <rFont val="Times New Roman"/>
        <family val="1"/>
      </rPr>
      <t xml:space="preserve"> )*</t>
    </r>
  </si>
  <si>
    <t xml:space="preserve">5.   Investment in foreign securities / overseas ETF(s) / ADRs / GDRs </t>
  </si>
  <si>
    <t>6.   Investment in short term deposit at the end of the month (In Lakhs)</t>
  </si>
  <si>
    <t>8.   Average Portfolio Maturity-will be calculated once units are fully paid-up</t>
  </si>
  <si>
    <t>* Scheme is partly paid as on September 30, 2022</t>
  </si>
  <si>
    <t>IL&amp;FS  Infrastructure Debt Fund Series 2B</t>
  </si>
  <si>
    <t>Undrawn Amount for Scheme 2B</t>
  </si>
  <si>
    <t xml:space="preserve">1.   Total amount of provisions made against the NPAs (security classified as default viz. Babcock Borsig Limited (ISIN - INE434K07019 and INE434K07027), Williamson Magor &amp; Co Ltd (ISIN - INE210A07014) &amp; IL&amp;FS Wind Energy Limited (ISIN-INE810V08015) ) </t>
  </si>
  <si>
    <t>3760.99 lakhs</t>
  </si>
  <si>
    <t>6.   Investment in short term deposit at the end of the Period (In Lakhs)</t>
  </si>
  <si>
    <t>IL&amp;FS  Infrastructure Debt Fund Series 2C</t>
  </si>
  <si>
    <t>Undrawn Amount for Scheme 2C</t>
  </si>
  <si>
    <t xml:space="preserve">1.   Total amount of provisions made against the NPAs (security classified as default viz. Babcock Borsig Limited ISIN - INE434K07019 and INE434K07027), Williamson Magor &amp; Co Ltd (ISIN - INE210A07014) &amp; IL&amp;FS Wind Energy Limited (ISIN-INE810V08015)) </t>
  </si>
  <si>
    <t>764.19  Lakhs</t>
  </si>
  <si>
    <t>5.    Investment in foreign securities / overseas ETF(s) / ADRs / GDRs</t>
  </si>
  <si>
    <t>IL&amp;FS  Infrastructure Debt Fund Series 3A</t>
  </si>
  <si>
    <t>Net Receivable/(Payable)</t>
  </si>
  <si>
    <t xml:space="preserve">1.   Total amount of provisions made against the NPAs (security classified as default viz. Babcock Borsig Limited  (ISIN: INE434K07019 and INE434K07027) &amp; IL&amp;FS Wind Energy Limited (ISIN-INE810V08015) ) </t>
  </si>
  <si>
    <t>2115.81 Lakhs</t>
  </si>
  <si>
    <t xml:space="preserve">             Growth Option - Regular Plan</t>
  </si>
  <si>
    <t>69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</si>
  <si>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</si>
  <si>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IL&amp;FS  Infrastructure Debt Fund Series 3B</t>
  </si>
  <si>
    <t xml:space="preserve">1.   Total amount of provisions made against the NPAs (security classified as default viz. IL&amp;FS Wind Energy Limited (ISIN-INE810V08015) ) </t>
  </si>
  <si>
    <t>1582.57 Lakhs</t>
  </si>
  <si>
    <t>406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</si>
  <si>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</si>
  <si>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Sep-2022</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</si>
  <si>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</si>
  <si>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</si>
  <si>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</si>
  <si>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</si>
  <si>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IL&amp;FS Infrastructure Debt Fund - Series 1-C</t>
  </si>
  <si>
    <t>Portfolio as on   September 30 2022</t>
  </si>
  <si>
    <t>(` In lakhs)</t>
  </si>
  <si>
    <t>Non Convertible Debentures-Listed</t>
  </si>
  <si>
    <t>Non Convertible Debentures-Privately placed (Unlisted)</t>
  </si>
  <si>
    <t>Triparty CBLO, Current Assets and Current Liabilities</t>
  </si>
  <si>
    <t>Portfolio as on  September 30 2022</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</si>
  <si>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</si>
  <si>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</si>
  <si>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</si>
  <si>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</si>
  <si>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</si>
  <si>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</si>
  <si>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</si>
  <si>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</si>
  <si>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</si>
  <si>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</si>
  <si>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</si>
  <si>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</si>
  <si>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</si>
  <si>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</si>
  <si>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</si>
  <si>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</si>
  <si>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</si>
  <si>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</si>
  <si>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</si>
  <si>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</si>
  <si>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</si>
  <si>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</si>
  <si>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</si>
  <si>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</si>
  <si>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</si>
  <si>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</si>
  <si>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</si>
  <si>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</si>
  <si>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</si>
  <si>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</si>
  <si>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</si>
  <si>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</si>
  <si>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</si>
  <si>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</si>
  <si>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</si>
  <si>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</si>
  <si>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</si>
  <si>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</si>
  <si>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</si>
  <si>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</si>
  <si>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</si>
  <si>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</si>
  <si>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</si>
  <si>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</si>
  <si>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</si>
  <si>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</si>
  <si>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</si>
  <si>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</si>
  <si>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</si>
  <si>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</si>
  <si>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</si>
  <si>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</si>
  <si>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</si>
  <si>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</si>
  <si>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</si>
  <si>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</si>
  <si>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</si>
  <si>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</si>
  <si>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</si>
  <si>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</si>
  <si>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</si>
  <si>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</si>
  <si>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</si>
  <si>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</si>
  <si>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</si>
  <si>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</si>
  <si>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</si>
  <si>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</si>
  <si>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</si>
  <si>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</si>
  <si>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</si>
  <si>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</si>
  <si>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</si>
  <si>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</si>
  <si>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</si>
  <si>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</si>
  <si>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</si>
  <si>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</si>
  <si>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</si>
  <si>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2022-23</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</si>
</sst>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dd\-mm\-yyyy"/>
    <numFmt numFmtId="188" formatCode="0.000000"/>
    <numFmt numFmtId="189" formatCode="0.0000"/>
    <numFmt numFmtId="190" formatCode="0.0000000"/>
    <numFmt numFmtId="191" formatCode="_(* #,##0_);_(* \(#,##0\);_(* &quot;-&quot;??_);_(@_)"/>
    <numFmt numFmtId="192" formatCode="_ * #,##0_)_£_ ;_ * \(#,##0\)_£_ ;_ * &quot;-&quot;??_)_£_ ;_ @_ "/>
    <numFmt numFmtId="193" formatCode="#,##0.0000000_ ;\-#,##0.0000000\ "/>
    <numFmt numFmtId="194" formatCode="#,##0.000000000000_ ;\-#,##0.000000000000\ "/>
    <numFmt numFmtId="195" formatCode="#,##0.00_ ;\-#,##0.00\ "/>
    <numFmt numFmtId="196" formatCode="#,##0.0000"/>
    <numFmt numFmtId="197" formatCode="_(* #,##0.0000_);_(* \(#,##0.0000\);_(* &quot;-&quot;??_);_(@_)"/>
    <numFmt numFmtId="198" formatCode="#,##0.0000000000000_ ;\-#,##0.0000000000000\ "/>
    <numFmt numFmtId="199" formatCode="_(* #,##0.000000_);_(* \(#,##0.000000\);_(* &quot;-&quot;??_);_(@_)"/>
  </numFmts>
  <fonts count="100">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Times New Roman"/>
      <family val="1"/>
    </font>
    <font>
      <b/>
      <sz val="9"/>
      <name val="Calibri"/>
      <family val="2"/>
    </font>
    <font>
      <b/>
      <sz val="10"/>
      <color indexed="8"/>
      <name val="Times New Roman"/>
      <family val="1"/>
    </font>
    <font>
      <sz val="10"/>
      <color indexed="8"/>
      <name val="Verdan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2"/>
      <name val="Times New Roman"/>
      <family val="1"/>
    </font>
    <font>
      <b/>
      <sz val="12"/>
      <color indexed="9"/>
      <name val="Times New Roman"/>
      <family val="1"/>
    </font>
    <font>
      <b/>
      <sz val="12"/>
      <color indexed="8"/>
      <name val="Times New Roman"/>
      <family val="1"/>
    </font>
    <font>
      <b/>
      <sz val="12"/>
      <color indexed="9"/>
      <name val="Rupee Foradian"/>
      <family val="2"/>
    </font>
    <font>
      <b/>
      <sz val="12"/>
      <name val="Times New Roman"/>
      <family val="1"/>
    </font>
    <font>
      <u val="single"/>
      <sz val="12"/>
      <name val="Times New Roman"/>
      <family val="1"/>
    </font>
    <font>
      <sz val="12"/>
      <color indexed="8"/>
      <name val="Times New Roman"/>
      <family val="1"/>
    </font>
    <font>
      <sz val="12"/>
      <name val="Rupee Foradian"/>
      <family val="2"/>
    </font>
    <font>
      <sz val="10"/>
      <name val="MS Sans Serif"/>
      <family val="2"/>
    </font>
    <font>
      <sz val="12"/>
      <color indexed="63"/>
      <name val="Times New Roman"/>
      <family val="1"/>
    </font>
    <font>
      <b/>
      <sz val="12"/>
      <color indexed="62"/>
      <name val="Times New Roman"/>
      <family val="1"/>
    </font>
    <font>
      <sz val="12"/>
      <color indexed="62"/>
      <name val="Times New Roman"/>
      <family val="1"/>
    </font>
    <font>
      <u val="single"/>
      <sz val="11"/>
      <color indexed="8"/>
      <name val="Calibri"/>
      <family val="2"/>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8"/>
      <color indexed="8"/>
      <name val="Times New Roman"/>
      <family val="1"/>
    </font>
    <font>
      <b/>
      <u val="single"/>
      <sz val="12"/>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0"/>
      <color theme="1"/>
      <name val="Times New Roman"/>
      <family val="1"/>
    </font>
    <font>
      <b/>
      <sz val="10"/>
      <color rgb="FF000000"/>
      <name val="Times New Roman"/>
      <family val="1"/>
    </font>
    <font>
      <sz val="11"/>
      <color rgb="FF000000"/>
      <name val="Arial"/>
      <family val="2"/>
    </font>
    <font>
      <b/>
      <sz val="12"/>
      <color theme="1"/>
      <name val="Arial"/>
      <family val="2"/>
    </font>
    <font>
      <b/>
      <sz val="11"/>
      <color rgb="FF000000"/>
      <name val="Arial"/>
      <family val="2"/>
    </font>
    <font>
      <b/>
      <sz val="12"/>
      <color theme="0"/>
      <name val="Times New Roman"/>
      <family val="1"/>
    </font>
    <font>
      <sz val="12"/>
      <color theme="1"/>
      <name val="Times New Roman"/>
      <family val="1"/>
    </font>
    <font>
      <sz val="12"/>
      <color rgb="FF222222"/>
      <name val="Times New Roman"/>
      <family val="1"/>
    </font>
    <font>
      <b/>
      <sz val="12"/>
      <color theme="1"/>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8"/>
        <bgColor indexed="64"/>
      </patternFill>
    </fill>
    <fill>
      <patternFill patternType="solid">
        <fgColor theme="1"/>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indexed="29"/>
        <bgColor indexed="64"/>
      </patternFill>
    </fill>
    <fill>
      <patternFill patternType="solid">
        <fgColor indexed="6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style="thin"/>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medium"/>
      <top/>
      <bottom/>
    </border>
    <border>
      <left style="thin"/>
      <right style="thin"/>
      <top style="thin"/>
      <bottom/>
    </border>
    <border>
      <left style="medium"/>
      <right style="thin"/>
      <top style="medium"/>
      <bottom/>
    </border>
    <border>
      <left style="thin"/>
      <right style="medium"/>
      <top style="medium"/>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4" fillId="0" borderId="0">
      <alignment/>
      <protection/>
    </xf>
    <xf numFmtId="0" fontId="20" fillId="0" borderId="0">
      <alignment/>
      <protection/>
    </xf>
    <xf numFmtId="0" fontId="9" fillId="0" borderId="0" applyNumberFormat="0" applyFill="0" applyBorder="0" applyProtection="0">
      <alignment/>
    </xf>
    <xf numFmtId="0" fontId="0" fillId="0" borderId="0">
      <alignment/>
      <protection/>
    </xf>
    <xf numFmtId="39" fontId="59" fillId="0" borderId="0">
      <alignment/>
      <protection/>
    </xf>
    <xf numFmtId="0" fontId="4" fillId="0" borderId="0">
      <alignment/>
      <protection/>
    </xf>
    <xf numFmtId="0" fontId="1" fillId="31" borderId="7" applyNumberFormat="0" applyFont="0" applyAlignment="0" applyProtection="0"/>
    <xf numFmtId="0" fontId="86"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07">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5" applyFont="1" applyFill="1" applyBorder="1">
      <alignment/>
      <protection/>
    </xf>
    <xf numFmtId="15" fontId="3" fillId="32" borderId="10" xfId="65"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2" applyNumberFormat="1" applyFont="1" applyFill="1" applyBorder="1" applyAlignment="1" applyProtection="1">
      <alignment horizontal="right" wrapText="1"/>
      <protection/>
    </xf>
    <xf numFmtId="49" fontId="11" fillId="34" borderId="11" xfId="62" applyNumberFormat="1" applyFont="1" applyFill="1" applyBorder="1" applyAlignment="1" applyProtection="1">
      <alignment horizontal="left" wrapText="1"/>
      <protection/>
    </xf>
    <xf numFmtId="49" fontId="11" fillId="34" borderId="11" xfId="62" applyNumberFormat="1" applyFont="1" applyFill="1" applyBorder="1" applyAlignment="1" applyProtection="1">
      <alignment horizontal="center" wrapText="1"/>
      <protection/>
    </xf>
    <xf numFmtId="3" fontId="11" fillId="34" borderId="11" xfId="62" applyNumberFormat="1" applyFont="1" applyFill="1" applyBorder="1" applyAlignment="1" applyProtection="1">
      <alignment horizontal="right" wrapText="1"/>
      <protection/>
    </xf>
    <xf numFmtId="4" fontId="11" fillId="34" borderId="11" xfId="62"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2"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2" applyNumberFormat="1" applyFont="1" applyFill="1" applyBorder="1" applyAlignment="1" applyProtection="1">
      <alignment horizontal="right" wrapText="1"/>
      <protection/>
    </xf>
    <xf numFmtId="49" fontId="10" fillId="36" borderId="11" xfId="62" applyNumberFormat="1" applyFont="1" applyFill="1" applyBorder="1" applyAlignment="1" applyProtection="1">
      <alignment horizontal="left" wrapText="1"/>
      <protection/>
    </xf>
    <xf numFmtId="49" fontId="10" fillId="36" borderId="11" xfId="62" applyNumberFormat="1" applyFont="1" applyFill="1" applyBorder="1" applyAlignment="1" applyProtection="1">
      <alignment horizontal="center" wrapText="1"/>
      <protection/>
    </xf>
    <xf numFmtId="4" fontId="10" fillId="36" borderId="11" xfId="62"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2" applyNumberFormat="1" applyFont="1" applyFill="1" applyBorder="1" applyAlignment="1" applyProtection="1">
      <alignment horizontal="center" wrapText="1"/>
      <protection/>
    </xf>
    <xf numFmtId="0" fontId="12" fillId="0" borderId="13" xfId="0" applyFont="1" applyFill="1" applyBorder="1" applyAlignment="1">
      <alignment horizontal="right"/>
    </xf>
    <xf numFmtId="49" fontId="11" fillId="34" borderId="11" xfId="62" applyNumberFormat="1" applyFont="1" applyFill="1" applyBorder="1" applyAlignment="1" applyProtection="1">
      <alignment horizontal="left"/>
      <protection/>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12" fillId="0" borderId="13" xfId="0" applyFont="1" applyFill="1" applyBorder="1" applyAlignment="1">
      <alignment horizontal="left"/>
    </xf>
    <xf numFmtId="10" fontId="0" fillId="0" borderId="15" xfId="0" applyNumberFormat="1" applyFont="1" applyFill="1" applyBorder="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0" fontId="0" fillId="0" borderId="0" xfId="0" applyAlignment="1">
      <alignment/>
    </xf>
    <xf numFmtId="0" fontId="0" fillId="0" borderId="16" xfId="0" applyBorder="1" applyAlignment="1">
      <alignment vertical="top"/>
    </xf>
    <xf numFmtId="0" fontId="90" fillId="0" borderId="0" xfId="0" applyFont="1" applyAlignment="1">
      <alignment vertical="top"/>
    </xf>
    <xf numFmtId="0" fontId="90" fillId="0" borderId="0" xfId="0" applyFont="1" applyAlignment="1">
      <alignment/>
    </xf>
    <xf numFmtId="10" fontId="12" fillId="0" borderId="13" xfId="69" applyNumberFormat="1" applyFont="1" applyFill="1" applyBorder="1" applyAlignment="1">
      <alignment horizontal="right" wrapText="1"/>
    </xf>
    <xf numFmtId="0" fontId="0" fillId="0" borderId="0" xfId="0" applyFont="1" applyFill="1" applyBorder="1" applyAlignment="1">
      <alignment horizontal="left" vertical="top"/>
    </xf>
    <xf numFmtId="0" fontId="91" fillId="0" borderId="0" xfId="0" applyFont="1" applyFill="1" applyBorder="1" applyAlignment="1">
      <alignment horizontal="left" vertical="top"/>
    </xf>
    <xf numFmtId="0" fontId="17" fillId="37" borderId="10" xfId="62" applyFont="1" applyFill="1" applyBorder="1" applyAlignment="1">
      <alignment horizontal="center" vertical="center" wrapText="1"/>
    </xf>
    <xf numFmtId="0" fontId="92" fillId="37" borderId="10" xfId="62" applyFont="1" applyFill="1" applyBorder="1" applyAlignment="1">
      <alignment horizontal="center" vertical="top" wrapText="1"/>
    </xf>
    <xf numFmtId="0" fontId="92" fillId="37" borderId="10" xfId="62" applyFont="1" applyFill="1" applyBorder="1" applyAlignment="1">
      <alignment horizontal="center" vertical="center" wrapText="1"/>
    </xf>
    <xf numFmtId="0" fontId="0" fillId="0" borderId="10" xfId="0" applyBorder="1" applyAlignment="1">
      <alignment/>
    </xf>
    <xf numFmtId="187" fontId="0" fillId="0" borderId="10" xfId="0" applyNumberFormat="1" applyBorder="1" applyAlignment="1">
      <alignment/>
    </xf>
    <xf numFmtId="188" fontId="0" fillId="0" borderId="10" xfId="0" applyNumberFormat="1" applyBorder="1" applyAlignment="1">
      <alignment/>
    </xf>
    <xf numFmtId="4" fontId="0" fillId="0" borderId="10" xfId="0" applyNumberFormat="1" applyBorder="1" applyAlignment="1">
      <alignment/>
    </xf>
    <xf numFmtId="189" fontId="0" fillId="0" borderId="10" xfId="0" applyNumberFormat="1" applyBorder="1" applyAlignment="1">
      <alignment/>
    </xf>
    <xf numFmtId="189" fontId="0" fillId="0" borderId="10" xfId="0" applyNumberFormat="1" applyBorder="1" applyAlignment="1">
      <alignment horizontal="left"/>
    </xf>
    <xf numFmtId="188" fontId="14" fillId="0" borderId="10" xfId="0" applyNumberFormat="1" applyFont="1" applyFill="1" applyBorder="1" applyAlignment="1">
      <alignment horizontal="left"/>
    </xf>
    <xf numFmtId="189" fontId="0" fillId="0" borderId="14" xfId="0" applyNumberFormat="1" applyBorder="1" applyAlignment="1">
      <alignment/>
    </xf>
    <xf numFmtId="22" fontId="0" fillId="0" borderId="0" xfId="0" applyNumberFormat="1" applyAlignment="1">
      <alignment/>
    </xf>
    <xf numFmtId="183" fontId="19" fillId="0" borderId="0" xfId="0" applyNumberFormat="1" applyFont="1" applyAlignment="1">
      <alignment/>
    </xf>
    <xf numFmtId="177" fontId="0" fillId="0" borderId="0" xfId="0" applyNumberFormat="1" applyAlignment="1">
      <alignment/>
    </xf>
    <xf numFmtId="2" fontId="22" fillId="0" borderId="0" xfId="61" applyNumberFormat="1" applyFont="1">
      <alignment/>
      <protection/>
    </xf>
    <xf numFmtId="0" fontId="22" fillId="0" borderId="0" xfId="61" applyFont="1">
      <alignment/>
      <protection/>
    </xf>
    <xf numFmtId="2" fontId="24" fillId="0" borderId="0" xfId="61" applyNumberFormat="1" applyFont="1">
      <alignment/>
      <protection/>
    </xf>
    <xf numFmtId="0" fontId="24" fillId="0" borderId="0" xfId="61" applyFont="1">
      <alignment/>
      <protection/>
    </xf>
    <xf numFmtId="2" fontId="23" fillId="0" borderId="0" xfId="61" applyNumberFormat="1" applyFont="1">
      <alignment/>
      <protection/>
    </xf>
    <xf numFmtId="0" fontId="23" fillId="0" borderId="0" xfId="61" applyFont="1">
      <alignment/>
      <protection/>
    </xf>
    <xf numFmtId="0" fontId="25" fillId="0" borderId="17" xfId="61" applyNumberFormat="1" applyFont="1" applyFill="1" applyBorder="1" applyAlignment="1">
      <alignment horizontal="center" wrapText="1"/>
      <protection/>
    </xf>
    <xf numFmtId="0" fontId="25" fillId="0" borderId="10" xfId="61" applyNumberFormat="1" applyFont="1" applyFill="1" applyBorder="1" applyAlignment="1">
      <alignment horizontal="center" wrapText="1"/>
      <protection/>
    </xf>
    <xf numFmtId="0" fontId="25" fillId="0" borderId="18" xfId="61" applyNumberFormat="1" applyFont="1" applyFill="1" applyBorder="1" applyAlignment="1">
      <alignment horizontal="center" wrapText="1"/>
      <protection/>
    </xf>
    <xf numFmtId="2" fontId="25" fillId="0" borderId="0" xfId="61" applyNumberFormat="1" applyFont="1">
      <alignment/>
      <protection/>
    </xf>
    <xf numFmtId="2" fontId="25" fillId="0" borderId="0" xfId="61" applyNumberFormat="1" applyFont="1" applyAlignment="1">
      <alignment horizontal="center"/>
      <protection/>
    </xf>
    <xf numFmtId="0" fontId="25" fillId="0" borderId="0" xfId="61" applyFont="1" applyAlignment="1">
      <alignment horizontal="center"/>
      <protection/>
    </xf>
    <xf numFmtId="0" fontId="25" fillId="0" borderId="0" xfId="61" applyFont="1">
      <alignment/>
      <protection/>
    </xf>
    <xf numFmtId="0" fontId="26" fillId="0" borderId="19" xfId="0" applyFont="1" applyBorder="1" applyAlignment="1">
      <alignment/>
    </xf>
    <xf numFmtId="0" fontId="26" fillId="0" borderId="20" xfId="0" applyFont="1" applyBorder="1" applyAlignment="1">
      <alignment wrapText="1"/>
    </xf>
    <xf numFmtId="0" fontId="0" fillId="0" borderId="0" xfId="0" applyBorder="1" applyAlignment="1">
      <alignment/>
    </xf>
    <xf numFmtId="0" fontId="0" fillId="0" borderId="20" xfId="0" applyFont="1" applyBorder="1" applyAlignment="1">
      <alignment wrapText="1"/>
    </xf>
    <xf numFmtId="0" fontId="0" fillId="0" borderId="20" xfId="0" applyBorder="1" applyAlignment="1">
      <alignment horizontal="righ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wrapText="1"/>
    </xf>
    <xf numFmtId="1" fontId="0" fillId="0" borderId="10" xfId="0" applyNumberFormat="1" applyBorder="1" applyAlignment="1">
      <alignment/>
    </xf>
    <xf numFmtId="2" fontId="0" fillId="0" borderId="19" xfId="0" applyNumberFormat="1" applyBorder="1" applyAlignment="1">
      <alignment/>
    </xf>
    <xf numFmtId="0" fontId="26" fillId="0" borderId="20" xfId="0" applyFont="1" applyBorder="1" applyAlignment="1">
      <alignment horizontal="right" wrapText="1"/>
    </xf>
    <xf numFmtId="0" fontId="27" fillId="0" borderId="20" xfId="0" applyFont="1" applyBorder="1" applyAlignment="1">
      <alignment wrapText="1"/>
    </xf>
    <xf numFmtId="0" fontId="26" fillId="0" borderId="0" xfId="0" applyFont="1" applyBorder="1" applyAlignment="1">
      <alignment/>
    </xf>
    <xf numFmtId="0" fontId="26" fillId="0" borderId="17" xfId="0" applyFont="1" applyBorder="1" applyAlignment="1">
      <alignment/>
    </xf>
    <xf numFmtId="0" fontId="26" fillId="0" borderId="10" xfId="0" applyFont="1" applyBorder="1" applyAlignment="1">
      <alignment/>
    </xf>
    <xf numFmtId="0" fontId="26" fillId="0" borderId="18" xfId="0" applyFont="1" applyBorder="1" applyAlignment="1">
      <alignment/>
    </xf>
    <xf numFmtId="0" fontId="26" fillId="0" borderId="20" xfId="0" applyFont="1" applyBorder="1" applyAlignment="1">
      <alignment horizontal="center" wrapText="1"/>
    </xf>
    <xf numFmtId="0" fontId="26" fillId="0" borderId="21" xfId="0" applyFont="1" applyBorder="1" applyAlignment="1">
      <alignment horizontal="right"/>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89" fontId="0" fillId="0" borderId="19" xfId="0" applyNumberFormat="1" applyBorder="1" applyAlignment="1">
      <alignment/>
    </xf>
    <xf numFmtId="2" fontId="25" fillId="0" borderId="21" xfId="61" applyNumberFormat="1" applyFont="1" applyFill="1" applyBorder="1">
      <alignment/>
      <protection/>
    </xf>
    <xf numFmtId="0" fontId="0" fillId="0" borderId="16" xfId="0" applyBorder="1" applyAlignment="1">
      <alignment/>
    </xf>
    <xf numFmtId="0" fontId="0" fillId="0" borderId="21" xfId="0" applyBorder="1" applyAlignment="1">
      <alignment/>
    </xf>
    <xf numFmtId="0" fontId="26" fillId="0" borderId="22" xfId="0" applyFont="1" applyBorder="1" applyAlignment="1">
      <alignment/>
    </xf>
    <xf numFmtId="0" fontId="26" fillId="0" borderId="0" xfId="0" applyFont="1" applyBorder="1" applyAlignment="1">
      <alignment horizontal="right" wrapText="1"/>
    </xf>
    <xf numFmtId="0" fontId="26" fillId="0" borderId="0" xfId="0" applyFont="1" applyFill="1" applyBorder="1" applyAlignment="1">
      <alignment/>
    </xf>
    <xf numFmtId="2" fontId="25" fillId="0" borderId="10" xfId="61" applyNumberFormat="1" applyFont="1" applyFill="1" applyBorder="1" applyAlignment="1">
      <alignment horizontal="center" vertical="top" wrapText="1"/>
      <protection/>
    </xf>
    <xf numFmtId="0" fontId="28" fillId="0" borderId="10" xfId="60" applyFont="1" applyBorder="1" applyAlignment="1">
      <alignment horizontal="center"/>
      <protection/>
    </xf>
    <xf numFmtId="0" fontId="28" fillId="0" borderId="10" xfId="60" applyFont="1" applyBorder="1" applyAlignment="1">
      <alignment horizontal="left"/>
      <protection/>
    </xf>
    <xf numFmtId="0" fontId="28" fillId="0" borderId="10" xfId="60" applyFont="1" applyBorder="1">
      <alignment/>
      <protection/>
    </xf>
    <xf numFmtId="2" fontId="0" fillId="0" borderId="10" xfId="0" applyNumberFormat="1" applyBorder="1" applyAlignment="1">
      <alignment/>
    </xf>
    <xf numFmtId="2" fontId="0" fillId="0" borderId="0" xfId="0" applyNumberFormat="1" applyAlignment="1">
      <alignment/>
    </xf>
    <xf numFmtId="190" fontId="0" fillId="0" borderId="0" xfId="0" applyNumberFormat="1" applyAlignment="1">
      <alignment/>
    </xf>
    <xf numFmtId="0" fontId="29" fillId="0" borderId="0" xfId="0" applyFont="1" applyAlignment="1">
      <alignment horizontal="left" indent="6"/>
    </xf>
    <xf numFmtId="0" fontId="93" fillId="0" borderId="23" xfId="0" applyFont="1" applyBorder="1" applyAlignment="1">
      <alignment horizontal="center" vertical="top" wrapText="1"/>
    </xf>
    <xf numFmtId="0" fontId="93" fillId="0" borderId="24" xfId="0" applyFont="1" applyBorder="1" applyAlignment="1">
      <alignment horizontal="center" vertical="top" wrapText="1"/>
    </xf>
    <xf numFmtId="0" fontId="29" fillId="0" borderId="0" xfId="0" applyFont="1" applyAlignment="1">
      <alignment/>
    </xf>
    <xf numFmtId="0" fontId="31" fillId="0" borderId="25" xfId="0" applyFont="1" applyBorder="1" applyAlignment="1">
      <alignment vertical="top" wrapText="1"/>
    </xf>
    <xf numFmtId="0" fontId="31" fillId="0" borderId="26" xfId="0" applyFont="1" applyBorder="1" applyAlignment="1">
      <alignment horizontal="center" vertical="top" wrapText="1"/>
    </xf>
    <xf numFmtId="0" fontId="32" fillId="0" borderId="0" xfId="0" applyFont="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27" xfId="0" applyBorder="1" applyAlignment="1">
      <alignment horizontal="left" vertical="top" wrapText="1"/>
    </xf>
    <xf numFmtId="0" fontId="0" fillId="0" borderId="21" xfId="0" applyBorder="1" applyAlignment="1">
      <alignment horizontal="left" vertical="top" wrapText="1"/>
    </xf>
    <xf numFmtId="0" fontId="90" fillId="0" borderId="0" xfId="0" applyFont="1" applyAlignment="1">
      <alignment horizontal="left" wrapText="1"/>
    </xf>
    <xf numFmtId="0" fontId="0" fillId="0" borderId="28"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26" fillId="0" borderId="28" xfId="0" applyFont="1" applyBorder="1" applyAlignment="1">
      <alignment horizontal="center"/>
    </xf>
    <xf numFmtId="0" fontId="26" fillId="0" borderId="27" xfId="0" applyFont="1" applyBorder="1" applyAlignment="1">
      <alignment horizontal="center"/>
    </xf>
    <xf numFmtId="0" fontId="26" fillId="0" borderId="20" xfId="0" applyFont="1" applyBorder="1" applyAlignment="1">
      <alignment horizontal="center"/>
    </xf>
    <xf numFmtId="2" fontId="23" fillId="0" borderId="29" xfId="61" applyNumberFormat="1" applyFont="1" applyFill="1" applyBorder="1" applyAlignment="1">
      <alignment horizontal="center" vertical="top" wrapText="1"/>
      <protection/>
    </xf>
    <xf numFmtId="2" fontId="23" fillId="0" borderId="30" xfId="61" applyNumberFormat="1" applyFont="1" applyFill="1" applyBorder="1" applyAlignment="1">
      <alignment horizontal="center" vertical="top" wrapText="1"/>
      <protection/>
    </xf>
    <xf numFmtId="2" fontId="23" fillId="0" borderId="31" xfId="61" applyNumberFormat="1" applyFont="1" applyFill="1" applyBorder="1" applyAlignment="1">
      <alignment horizontal="center" vertical="top" wrapText="1"/>
      <protection/>
    </xf>
    <xf numFmtId="2" fontId="23" fillId="0" borderId="32" xfId="61" applyNumberFormat="1" applyFont="1" applyFill="1" applyBorder="1" applyAlignment="1">
      <alignment horizontal="center" vertical="top" wrapText="1"/>
      <protection/>
    </xf>
    <xf numFmtId="2" fontId="23" fillId="0" borderId="33" xfId="61" applyNumberFormat="1" applyFont="1" applyFill="1" applyBorder="1" applyAlignment="1">
      <alignment horizontal="center" vertical="top" wrapText="1"/>
      <protection/>
    </xf>
    <xf numFmtId="2" fontId="23" fillId="0" borderId="34" xfId="61" applyNumberFormat="1" applyFont="1" applyFill="1" applyBorder="1" applyAlignment="1">
      <alignment horizontal="center" vertical="top" wrapText="1"/>
      <protection/>
    </xf>
    <xf numFmtId="2" fontId="23" fillId="0" borderId="35" xfId="61" applyNumberFormat="1" applyFont="1" applyFill="1" applyBorder="1" applyAlignment="1">
      <alignment horizontal="center"/>
      <protection/>
    </xf>
    <xf numFmtId="2" fontId="23" fillId="0" borderId="36" xfId="61" applyNumberFormat="1" applyFont="1" applyFill="1" applyBorder="1" applyAlignment="1">
      <alignment horizontal="center"/>
      <protection/>
    </xf>
    <xf numFmtId="2" fontId="23" fillId="0" borderId="37" xfId="61" applyNumberFormat="1" applyFont="1" applyFill="1" applyBorder="1" applyAlignment="1">
      <alignment horizontal="center"/>
      <protection/>
    </xf>
    <xf numFmtId="49" fontId="94" fillId="0" borderId="38" xfId="60" applyNumberFormat="1" applyFont="1" applyFill="1" applyBorder="1" applyAlignment="1">
      <alignment horizontal="center" vertical="center" wrapText="1"/>
      <protection/>
    </xf>
    <xf numFmtId="49" fontId="94" fillId="0" borderId="19" xfId="60" applyNumberFormat="1" applyFont="1" applyFill="1" applyBorder="1" applyAlignment="1">
      <alignment horizontal="center" vertical="center" wrapText="1"/>
      <protection/>
    </xf>
    <xf numFmtId="49" fontId="94" fillId="0" borderId="34" xfId="60" applyNumberFormat="1" applyFont="1" applyFill="1" applyBorder="1" applyAlignment="1">
      <alignment horizontal="center" vertical="center" wrapText="1"/>
      <protection/>
    </xf>
    <xf numFmtId="49" fontId="94" fillId="0" borderId="20" xfId="60" applyNumberFormat="1" applyFont="1" applyFill="1" applyBorder="1" applyAlignment="1">
      <alignment horizontal="center" vertical="center" wrapText="1"/>
      <protection/>
    </xf>
    <xf numFmtId="2" fontId="21" fillId="0" borderId="35" xfId="61" applyNumberFormat="1" applyFont="1" applyFill="1" applyBorder="1" applyAlignment="1">
      <alignment horizontal="center" vertical="top" wrapText="1"/>
      <protection/>
    </xf>
    <xf numFmtId="2" fontId="21" fillId="0" borderId="36" xfId="61" applyNumberFormat="1" applyFont="1" applyFill="1" applyBorder="1" applyAlignment="1">
      <alignment horizontal="center" vertical="top" wrapText="1"/>
      <protection/>
    </xf>
    <xf numFmtId="2" fontId="21" fillId="0" borderId="37" xfId="61" applyNumberFormat="1" applyFont="1" applyFill="1" applyBorder="1" applyAlignment="1">
      <alignment horizontal="center" vertical="top" wrapText="1"/>
      <protection/>
    </xf>
    <xf numFmtId="2" fontId="23" fillId="0" borderId="35" xfId="61" applyNumberFormat="1" applyFont="1" applyFill="1" applyBorder="1" applyAlignment="1">
      <alignment horizontal="center" vertical="top" wrapText="1"/>
      <protection/>
    </xf>
    <xf numFmtId="2" fontId="23" fillId="0" borderId="36" xfId="61" applyNumberFormat="1" applyFont="1" applyFill="1" applyBorder="1" applyAlignment="1">
      <alignment horizontal="center" vertical="top" wrapText="1"/>
      <protection/>
    </xf>
    <xf numFmtId="2" fontId="23" fillId="0" borderId="37" xfId="61" applyNumberFormat="1" applyFont="1" applyFill="1" applyBorder="1" applyAlignment="1">
      <alignment horizontal="center" vertical="top" wrapText="1"/>
      <protection/>
    </xf>
    <xf numFmtId="3" fontId="23" fillId="0" borderId="39" xfId="61" applyNumberFormat="1" applyFont="1" applyFill="1" applyBorder="1" applyAlignment="1">
      <alignment horizontal="center" vertical="center" wrapText="1"/>
      <protection/>
    </xf>
    <xf numFmtId="3" fontId="23" fillId="0" borderId="40" xfId="61" applyNumberFormat="1" applyFont="1" applyFill="1" applyBorder="1" applyAlignment="1">
      <alignment horizontal="center" vertical="center" wrapText="1"/>
      <protection/>
    </xf>
    <xf numFmtId="3" fontId="23" fillId="0" borderId="41" xfId="61" applyNumberFormat="1" applyFont="1" applyFill="1" applyBorder="1" applyAlignment="1">
      <alignment horizontal="center" vertical="center" wrapText="1"/>
      <protection/>
    </xf>
    <xf numFmtId="0" fontId="26" fillId="0" borderId="16" xfId="0" applyFont="1" applyBorder="1" applyAlignment="1">
      <alignment horizontal="center"/>
    </xf>
    <xf numFmtId="0" fontId="26" fillId="0" borderId="21" xfId="0" applyFont="1" applyBorder="1" applyAlignment="1">
      <alignment horizontal="center"/>
    </xf>
    <xf numFmtId="0" fontId="95" fillId="0" borderId="42" xfId="0" applyFont="1" applyBorder="1" applyAlignment="1">
      <alignment horizontal="center" vertical="top" wrapText="1"/>
    </xf>
    <xf numFmtId="0" fontId="95" fillId="0" borderId="43" xfId="0" applyFont="1" applyBorder="1" applyAlignment="1">
      <alignment horizontal="center" vertical="top" wrapText="1"/>
    </xf>
    <xf numFmtId="0" fontId="95" fillId="0" borderId="44" xfId="0" applyFont="1" applyBorder="1" applyAlignment="1">
      <alignment horizontal="center" vertical="top" wrapText="1"/>
    </xf>
    <xf numFmtId="0" fontId="95" fillId="0" borderId="45" xfId="0" applyFont="1" applyBorder="1" applyAlignment="1">
      <alignment horizontal="center" vertical="top" wrapText="1"/>
    </xf>
    <xf numFmtId="0" fontId="29" fillId="0" borderId="46" xfId="0" applyFont="1" applyBorder="1" applyAlignment="1">
      <alignment horizontal="center" vertical="top" wrapText="1"/>
    </xf>
    <xf numFmtId="0" fontId="29" fillId="0" borderId="47" xfId="0" applyFont="1" applyBorder="1" applyAlignment="1">
      <alignment horizontal="center" vertical="top" wrapText="1"/>
    </xf>
    <xf numFmtId="0" fontId="29" fillId="0" borderId="48" xfId="0" applyFont="1" applyBorder="1" applyAlignment="1">
      <alignment horizontal="center" vertical="top" wrapText="1"/>
    </xf>
    <xf numFmtId="0" fontId="31" fillId="0" borderId="49" xfId="0" applyFont="1" applyBorder="1" applyAlignment="1">
      <alignment vertical="top" wrapText="1"/>
    </xf>
    <xf numFmtId="0" fontId="31" fillId="0" borderId="26" xfId="0" applyFont="1" applyBorder="1" applyAlignment="1">
      <alignment vertical="top" wrapText="1"/>
    </xf>
    <xf numFmtId="0" fontId="31" fillId="0" borderId="46" xfId="0" applyFont="1" applyBorder="1" applyAlignment="1">
      <alignment horizontal="center" vertical="top" wrapText="1"/>
    </xf>
    <xf numFmtId="0" fontId="31" fillId="0" borderId="47" xfId="0" applyFont="1" applyBorder="1" applyAlignment="1">
      <alignment horizontal="center" vertical="top" wrapText="1"/>
    </xf>
    <xf numFmtId="0" fontId="31" fillId="0" borderId="48" xfId="0" applyFont="1" applyBorder="1" applyAlignment="1">
      <alignment horizontal="center" vertical="top" wrapText="1"/>
    </xf>
    <xf numFmtId="0" fontId="51" fillId="0" borderId="0" xfId="0" applyFont="1" applyAlignment="1">
      <alignment/>
    </xf>
    <xf numFmtId="191" fontId="51" fillId="0" borderId="0" xfId="42" applyNumberFormat="1" applyFont="1" applyAlignment="1">
      <alignment/>
    </xf>
    <xf numFmtId="10" fontId="51" fillId="0" borderId="0" xfId="68" applyNumberFormat="1" applyFont="1" applyAlignment="1">
      <alignment/>
    </xf>
    <xf numFmtId="0" fontId="51" fillId="0" borderId="0" xfId="0" applyFont="1" applyFill="1" applyBorder="1" applyAlignment="1">
      <alignment/>
    </xf>
    <xf numFmtId="0" fontId="52" fillId="38" borderId="50" xfId="0" applyFont="1" applyFill="1" applyBorder="1" applyAlignment="1">
      <alignment horizontal="center" vertical="top" wrapText="1"/>
    </xf>
    <xf numFmtId="0" fontId="52" fillId="38" borderId="51" xfId="0" applyFont="1" applyFill="1" applyBorder="1" applyAlignment="1">
      <alignment horizontal="center" vertical="top" wrapText="1"/>
    </xf>
    <xf numFmtId="0" fontId="52" fillId="38" borderId="52" xfId="0" applyFont="1" applyFill="1" applyBorder="1" applyAlignment="1">
      <alignment horizontal="center" vertical="top" wrapText="1"/>
    </xf>
    <xf numFmtId="0" fontId="51" fillId="39" borderId="0" xfId="0" applyFont="1" applyFill="1" applyBorder="1" applyAlignment="1">
      <alignment/>
    </xf>
    <xf numFmtId="0" fontId="52" fillId="38" borderId="5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52" fillId="38" borderId="52" xfId="0" applyFont="1" applyFill="1" applyBorder="1" applyAlignment="1">
      <alignment horizontal="center" vertical="center" wrapText="1"/>
    </xf>
    <xf numFmtId="0" fontId="51" fillId="0" borderId="53" xfId="0" applyFont="1" applyFill="1" applyBorder="1" applyAlignment="1">
      <alignment horizontal="center"/>
    </xf>
    <xf numFmtId="0" fontId="51" fillId="0" borderId="0" xfId="0" applyFont="1" applyFill="1" applyBorder="1" applyAlignment="1">
      <alignment horizontal="center"/>
    </xf>
    <xf numFmtId="0" fontId="51" fillId="0" borderId="54" xfId="0" applyFont="1" applyFill="1" applyBorder="1" applyAlignment="1">
      <alignment horizontal="center"/>
    </xf>
    <xf numFmtId="0" fontId="53" fillId="0" borderId="0" xfId="0" applyFont="1" applyBorder="1" applyAlignment="1">
      <alignment horizontal="left" vertical="top"/>
    </xf>
    <xf numFmtId="10" fontId="53" fillId="0" borderId="0" xfId="68" applyNumberFormat="1" applyFont="1" applyBorder="1" applyAlignment="1">
      <alignment horizontal="left" vertical="top"/>
    </xf>
    <xf numFmtId="0" fontId="51" fillId="0" borderId="53" xfId="0" applyFont="1" applyFill="1" applyBorder="1" applyAlignment="1">
      <alignment horizontal="center"/>
    </xf>
    <xf numFmtId="0" fontId="51" fillId="0" borderId="0" xfId="0" applyFont="1" applyFill="1" applyBorder="1" applyAlignment="1">
      <alignment horizontal="center"/>
    </xf>
    <xf numFmtId="0" fontId="51" fillId="0" borderId="54" xfId="0" applyFont="1" applyFill="1" applyBorder="1" applyAlignment="1">
      <alignment horizontal="center"/>
    </xf>
    <xf numFmtId="0" fontId="52" fillId="38" borderId="53" xfId="0" applyFont="1" applyFill="1" applyBorder="1" applyAlignment="1">
      <alignment horizontal="center" vertical="top" wrapText="1"/>
    </xf>
    <xf numFmtId="192" fontId="52" fillId="38" borderId="0" xfId="42" applyNumberFormat="1" applyFont="1" applyFill="1" applyBorder="1" applyAlignment="1">
      <alignment horizontal="center" vertical="top" wrapText="1"/>
    </xf>
    <xf numFmtId="192" fontId="52" fillId="38" borderId="0" xfId="42" applyNumberFormat="1" applyFont="1" applyFill="1" applyBorder="1" applyAlignment="1">
      <alignment horizontal="center" vertical="top" wrapText="1"/>
    </xf>
    <xf numFmtId="39" fontId="52" fillId="38" borderId="0" xfId="42" applyNumberFormat="1" applyFont="1" applyFill="1" applyBorder="1" applyAlignment="1">
      <alignment horizontal="center" vertical="top" wrapText="1"/>
    </xf>
    <xf numFmtId="10" fontId="52" fillId="38" borderId="54" xfId="68" applyNumberFormat="1" applyFont="1" applyFill="1" applyBorder="1" applyAlignment="1">
      <alignment horizontal="center" vertical="top" wrapText="1"/>
    </xf>
    <xf numFmtId="10" fontId="51" fillId="0" borderId="0" xfId="0" applyNumberFormat="1" applyFont="1" applyAlignment="1">
      <alignment/>
    </xf>
    <xf numFmtId="171" fontId="52" fillId="0" borderId="0" xfId="42" applyFont="1" applyFill="1" applyBorder="1" applyAlignment="1">
      <alignment horizontal="center" vertical="top" wrapText="1"/>
    </xf>
    <xf numFmtId="0" fontId="51" fillId="0" borderId="10" xfId="0" applyFont="1" applyFill="1" applyBorder="1" applyAlignment="1">
      <alignment/>
    </xf>
    <xf numFmtId="39" fontId="51" fillId="0" borderId="10" xfId="0" applyNumberFormat="1" applyFont="1" applyFill="1" applyBorder="1" applyAlignment="1">
      <alignment/>
    </xf>
    <xf numFmtId="2" fontId="51" fillId="0" borderId="10" xfId="68" applyNumberFormat="1" applyFont="1" applyFill="1" applyBorder="1" applyAlignment="1">
      <alignment/>
    </xf>
    <xf numFmtId="0" fontId="51" fillId="0" borderId="0" xfId="0" applyFont="1" applyFill="1" applyAlignment="1">
      <alignment/>
    </xf>
    <xf numFmtId="10" fontId="51" fillId="0" borderId="0" xfId="68" applyNumberFormat="1" applyFont="1" applyFill="1" applyAlignment="1">
      <alignment/>
    </xf>
    <xf numFmtId="3" fontId="51" fillId="0" borderId="10" xfId="0" applyNumberFormat="1" applyFont="1" applyFill="1" applyBorder="1" applyAlignment="1">
      <alignment/>
    </xf>
    <xf numFmtId="186" fontId="51" fillId="0" borderId="10" xfId="0" applyNumberFormat="1" applyFont="1" applyFill="1" applyBorder="1" applyAlignment="1">
      <alignment horizontal="right" wrapText="1"/>
    </xf>
    <xf numFmtId="186" fontId="12" fillId="0" borderId="10" xfId="0" applyNumberFormat="1" applyFont="1" applyFill="1" applyBorder="1" applyAlignment="1">
      <alignment horizontal="right" wrapText="1"/>
    </xf>
    <xf numFmtId="10" fontId="12" fillId="32" borderId="13" xfId="68" applyNumberFormat="1" applyFont="1" applyFill="1" applyBorder="1" applyAlignment="1">
      <alignment horizontal="right" wrapText="1"/>
    </xf>
    <xf numFmtId="4" fontId="51" fillId="0" borderId="0" xfId="0" applyNumberFormat="1" applyFont="1" applyFill="1" applyBorder="1" applyAlignment="1">
      <alignment/>
    </xf>
    <xf numFmtId="3" fontId="51" fillId="0" borderId="0" xfId="0" applyNumberFormat="1" applyFont="1" applyFill="1" applyBorder="1" applyAlignment="1">
      <alignment/>
    </xf>
    <xf numFmtId="0" fontId="51" fillId="0" borderId="10" xfId="0" applyFont="1" applyBorder="1" applyAlignment="1">
      <alignment/>
    </xf>
    <xf numFmtId="0" fontId="53" fillId="0" borderId="10" xfId="0" applyFont="1" applyFill="1" applyBorder="1" applyAlignment="1">
      <alignment/>
    </xf>
    <xf numFmtId="39" fontId="53" fillId="0" borderId="10" xfId="0" applyNumberFormat="1" applyFont="1" applyFill="1" applyBorder="1" applyAlignment="1">
      <alignment/>
    </xf>
    <xf numFmtId="10" fontId="53" fillId="0" borderId="10" xfId="0" applyNumberFormat="1" applyFont="1" applyFill="1" applyBorder="1" applyAlignment="1">
      <alignment/>
    </xf>
    <xf numFmtId="0" fontId="55" fillId="0" borderId="10" xfId="0" applyFont="1" applyFill="1" applyBorder="1" applyAlignment="1">
      <alignment/>
    </xf>
    <xf numFmtId="39" fontId="51" fillId="0" borderId="10" xfId="0" applyNumberFormat="1" applyFont="1" applyBorder="1" applyAlignment="1">
      <alignment/>
    </xf>
    <xf numFmtId="10" fontId="51" fillId="0" borderId="10" xfId="0" applyNumberFormat="1" applyFont="1" applyBorder="1" applyAlignment="1">
      <alignment/>
    </xf>
    <xf numFmtId="171" fontId="51" fillId="0" borderId="10" xfId="42" applyFont="1" applyBorder="1" applyAlignment="1">
      <alignment/>
    </xf>
    <xf numFmtId="10" fontId="12" fillId="0" borderId="13" xfId="68" applyNumberFormat="1" applyFont="1" applyFill="1" applyBorder="1" applyAlignment="1">
      <alignment horizontal="right" wrapText="1"/>
    </xf>
    <xf numFmtId="0" fontId="53" fillId="35" borderId="10" xfId="0" applyFont="1" applyFill="1" applyBorder="1" applyAlignment="1">
      <alignment/>
    </xf>
    <xf numFmtId="171" fontId="53" fillId="35" borderId="10" xfId="42" applyFont="1" applyFill="1" applyBorder="1" applyAlignment="1">
      <alignment/>
    </xf>
    <xf numFmtId="10" fontId="55" fillId="40" borderId="10" xfId="68" applyNumberFormat="1" applyFont="1" applyFill="1" applyBorder="1" applyAlignment="1">
      <alignment horizontal="right" wrapText="1"/>
    </xf>
    <xf numFmtId="186" fontId="55" fillId="40" borderId="10" xfId="0" applyNumberFormat="1" applyFont="1" applyFill="1" applyBorder="1" applyAlignment="1">
      <alignment horizontal="right" wrapText="1"/>
    </xf>
    <xf numFmtId="191" fontId="51" fillId="0" borderId="10" xfId="42" applyNumberFormat="1" applyFont="1" applyFill="1" applyBorder="1" applyAlignment="1">
      <alignment/>
    </xf>
    <xf numFmtId="191" fontId="53" fillId="35" borderId="10" xfId="42" applyNumberFormat="1" applyFont="1" applyFill="1" applyBorder="1" applyAlignment="1">
      <alignment/>
    </xf>
    <xf numFmtId="39" fontId="53" fillId="41" borderId="10" xfId="0" applyNumberFormat="1" applyFont="1" applyFill="1" applyBorder="1" applyAlignment="1">
      <alignment/>
    </xf>
    <xf numFmtId="193" fontId="51" fillId="0" borderId="10" xfId="0" applyNumberFormat="1" applyFont="1" applyBorder="1" applyAlignment="1">
      <alignment/>
    </xf>
    <xf numFmtId="10" fontId="51" fillId="0" borderId="10" xfId="68" applyNumberFormat="1" applyFont="1" applyFill="1" applyBorder="1" applyAlignment="1">
      <alignment horizontal="right" wrapText="1"/>
    </xf>
    <xf numFmtId="193" fontId="51" fillId="0" borderId="10" xfId="0" applyNumberFormat="1" applyFont="1" applyFill="1" applyBorder="1" applyAlignment="1">
      <alignment/>
    </xf>
    <xf numFmtId="194" fontId="53" fillId="35" borderId="10" xfId="0" applyNumberFormat="1" applyFont="1" applyFill="1" applyBorder="1" applyAlignment="1">
      <alignment/>
    </xf>
    <xf numFmtId="0" fontId="52" fillId="38" borderId="10" xfId="0" applyFont="1" applyFill="1" applyBorder="1" applyAlignment="1">
      <alignment/>
    </xf>
    <xf numFmtId="39" fontId="52" fillId="38" borderId="10" xfId="0" applyNumberFormat="1" applyFont="1" applyFill="1" applyBorder="1" applyAlignment="1">
      <alignment/>
    </xf>
    <xf numFmtId="186" fontId="96" fillId="39" borderId="10" xfId="0" applyNumberFormat="1" applyFont="1" applyFill="1" applyBorder="1" applyAlignment="1">
      <alignment horizontal="right" wrapText="1"/>
    </xf>
    <xf numFmtId="0" fontId="52" fillId="0" borderId="0" xfId="0" applyFont="1" applyFill="1" applyBorder="1" applyAlignment="1">
      <alignment/>
    </xf>
    <xf numFmtId="4" fontId="52" fillId="0" borderId="0" xfId="68" applyNumberFormat="1" applyFont="1" applyFill="1" applyBorder="1" applyAlignment="1">
      <alignment/>
    </xf>
    <xf numFmtId="10" fontId="52" fillId="0" borderId="0" xfId="68" applyNumberFormat="1" applyFont="1" applyFill="1" applyBorder="1" applyAlignment="1">
      <alignment/>
    </xf>
    <xf numFmtId="195" fontId="51" fillId="0" borderId="0" xfId="0" applyNumberFormat="1" applyFont="1" applyFill="1" applyBorder="1" applyAlignment="1">
      <alignment/>
    </xf>
    <xf numFmtId="0" fontId="56" fillId="0" borderId="0" xfId="61" applyFont="1" applyFill="1" applyBorder="1">
      <alignment/>
      <protection/>
    </xf>
    <xf numFmtId="0" fontId="51" fillId="0" borderId="0" xfId="61" applyFont="1" applyFill="1" applyBorder="1">
      <alignment/>
      <protection/>
    </xf>
    <xf numFmtId="191" fontId="51" fillId="0" borderId="0" xfId="44" applyNumberFormat="1" applyFont="1" applyFill="1" applyBorder="1" applyAlignment="1">
      <alignment/>
    </xf>
    <xf numFmtId="43" fontId="51" fillId="0" borderId="0" xfId="61" applyNumberFormat="1" applyFont="1" applyFill="1" applyBorder="1">
      <alignment/>
      <protection/>
    </xf>
    <xf numFmtId="0" fontId="51" fillId="0" borderId="55" xfId="61" applyFont="1" applyBorder="1">
      <alignment/>
      <protection/>
    </xf>
    <xf numFmtId="0" fontId="51" fillId="0" borderId="0" xfId="62" applyFont="1" applyFill="1" applyBorder="1" applyAlignment="1">
      <alignment wrapText="1"/>
    </xf>
    <xf numFmtId="189" fontId="97" fillId="0" borderId="0" xfId="61" applyNumberFormat="1" applyFont="1" applyFill="1" applyBorder="1" applyAlignment="1">
      <alignment horizontal="right"/>
      <protection/>
    </xf>
    <xf numFmtId="4" fontId="51" fillId="0" borderId="0" xfId="61" applyNumberFormat="1" applyFont="1" applyFill="1" applyBorder="1">
      <alignment/>
      <protection/>
    </xf>
    <xf numFmtId="0" fontId="51" fillId="0" borderId="0" xfId="62" applyFont="1" applyFill="1" applyBorder="1">
      <alignment/>
    </xf>
    <xf numFmtId="39" fontId="51" fillId="0" borderId="0" xfId="64" applyFont="1" applyFill="1" applyBorder="1">
      <alignment/>
      <protection/>
    </xf>
    <xf numFmtId="196" fontId="51" fillId="0" borderId="0" xfId="61" applyNumberFormat="1" applyFont="1" applyFill="1" applyBorder="1">
      <alignment/>
      <protection/>
    </xf>
    <xf numFmtId="0" fontId="51" fillId="0" borderId="0" xfId="62" applyFont="1" applyFill="1" applyBorder="1" applyAlignment="1">
      <alignment/>
    </xf>
    <xf numFmtId="197" fontId="51" fillId="0" borderId="0" xfId="44" applyNumberFormat="1" applyFont="1" applyFill="1" applyBorder="1" applyAlignment="1">
      <alignment horizontal="right" vertical="top"/>
    </xf>
    <xf numFmtId="4" fontId="51" fillId="0" borderId="0" xfId="44" applyNumberFormat="1" applyFont="1" applyFill="1" applyBorder="1" applyAlignment="1">
      <alignment horizontal="right" vertical="top"/>
    </xf>
    <xf numFmtId="0" fontId="51" fillId="0" borderId="0" xfId="61" applyFont="1" applyFill="1" applyBorder="1" applyAlignment="1">
      <alignment horizontal="right"/>
      <protection/>
    </xf>
    <xf numFmtId="0" fontId="55" fillId="0" borderId="0" xfId="62" applyFont="1" applyFill="1" applyBorder="1" applyAlignment="1">
      <alignment horizontal="left" vertical="top" indent="3"/>
    </xf>
    <xf numFmtId="0" fontId="55" fillId="0" borderId="0" xfId="61" applyFont="1" applyFill="1" applyBorder="1" applyAlignment="1">
      <alignment horizontal="right" vertical="top"/>
      <protection/>
    </xf>
    <xf numFmtId="191" fontId="51" fillId="0" borderId="0" xfId="44" applyNumberFormat="1" applyFont="1" applyFill="1" applyBorder="1" applyAlignment="1">
      <alignment vertical="top"/>
    </xf>
    <xf numFmtId="0" fontId="55" fillId="0" borderId="55" xfId="61" applyFont="1" applyFill="1" applyBorder="1" applyAlignment="1">
      <alignment horizontal="right" vertical="top"/>
      <protection/>
    </xf>
    <xf numFmtId="39" fontId="51" fillId="0" borderId="0" xfId="64" applyFont="1" applyFill="1" applyBorder="1" applyAlignment="1">
      <alignment horizontal="left" vertical="top" indent="4"/>
      <protection/>
    </xf>
    <xf numFmtId="197" fontId="51" fillId="0" borderId="55" xfId="44" applyNumberFormat="1" applyFont="1" applyFill="1" applyBorder="1" applyAlignment="1">
      <alignment horizontal="right" vertical="top"/>
    </xf>
    <xf numFmtId="0" fontId="51" fillId="0" borderId="0" xfId="62" applyFont="1" applyFill="1" applyBorder="1" applyAlignment="1">
      <alignment horizontal="left" vertical="top" wrapText="1"/>
    </xf>
    <xf numFmtId="0" fontId="51" fillId="0" borderId="55" xfId="62" applyFont="1" applyFill="1" applyBorder="1" applyAlignment="1">
      <alignment horizontal="left" vertical="top" wrapText="1"/>
    </xf>
    <xf numFmtId="4" fontId="51" fillId="0" borderId="0" xfId="62" applyNumberFormat="1" applyFont="1" applyFill="1" applyBorder="1">
      <alignment/>
    </xf>
    <xf numFmtId="0" fontId="51" fillId="0" borderId="55" xfId="61" applyFont="1" applyFill="1" applyBorder="1">
      <alignment/>
      <protection/>
    </xf>
    <xf numFmtId="0" fontId="55" fillId="0" borderId="0" xfId="61" applyFont="1" applyFill="1" applyBorder="1">
      <alignment/>
      <protection/>
    </xf>
    <xf numFmtId="0" fontId="51" fillId="0" borderId="16" xfId="0" applyFont="1" applyBorder="1" applyAlignment="1">
      <alignment vertical="top"/>
    </xf>
    <xf numFmtId="0" fontId="51" fillId="0" borderId="27" xfId="0" applyFont="1" applyBorder="1" applyAlignment="1">
      <alignment horizontal="left" vertical="top" wrapText="1"/>
    </xf>
    <xf numFmtId="0" fontId="51" fillId="0" borderId="21" xfId="0" applyFont="1" applyBorder="1" applyAlignment="1">
      <alignment horizontal="left" vertical="top" wrapText="1"/>
    </xf>
    <xf numFmtId="0" fontId="98" fillId="0" borderId="0" xfId="0" applyFont="1" applyAlignment="1">
      <alignment vertical="top"/>
    </xf>
    <xf numFmtId="0" fontId="98" fillId="0" borderId="0" xfId="0" applyFont="1" applyAlignment="1">
      <alignment/>
    </xf>
    <xf numFmtId="0" fontId="98" fillId="0" borderId="0" xfId="0" applyFont="1" applyAlignment="1">
      <alignment horizontal="left" wrapText="1"/>
    </xf>
    <xf numFmtId="4" fontId="51" fillId="0" borderId="0" xfId="0" applyNumberFormat="1" applyFont="1" applyAlignment="1">
      <alignment/>
    </xf>
    <xf numFmtId="10" fontId="51" fillId="0" borderId="0" xfId="69" applyNumberFormat="1" applyFont="1" applyFill="1" applyBorder="1" applyAlignment="1">
      <alignment/>
    </xf>
    <xf numFmtId="0" fontId="51" fillId="0" borderId="0" xfId="0" applyFont="1" applyBorder="1" applyAlignment="1">
      <alignment/>
    </xf>
    <xf numFmtId="10" fontId="51" fillId="0" borderId="0" xfId="69" applyNumberFormat="1" applyFont="1" applyBorder="1" applyAlignment="1">
      <alignment/>
    </xf>
    <xf numFmtId="14" fontId="61" fillId="0" borderId="0" xfId="0" applyNumberFormat="1" applyFont="1" applyFill="1" applyBorder="1" applyAlignment="1">
      <alignment/>
    </xf>
    <xf numFmtId="14" fontId="61" fillId="0" borderId="0" xfId="0" applyNumberFormat="1" applyFont="1" applyFill="1" applyBorder="1" applyAlignment="1">
      <alignment horizontal="center"/>
    </xf>
    <xf numFmtId="191" fontId="61" fillId="0" borderId="0" xfId="44" applyNumberFormat="1" applyFont="1" applyFill="1" applyBorder="1" applyAlignment="1">
      <alignment horizontal="center"/>
    </xf>
    <xf numFmtId="0" fontId="62" fillId="0" borderId="0" xfId="0" applyFont="1" applyFill="1" applyBorder="1" applyAlignment="1">
      <alignment horizontal="right"/>
    </xf>
    <xf numFmtId="10" fontId="51" fillId="0" borderId="54" xfId="69" applyNumberFormat="1" applyFont="1" applyFill="1" applyBorder="1" applyAlignment="1">
      <alignment horizontal="right"/>
    </xf>
    <xf numFmtId="192" fontId="52" fillId="38" borderId="0" xfId="44" applyNumberFormat="1" applyFont="1" applyFill="1" applyBorder="1" applyAlignment="1">
      <alignment horizontal="center" vertical="top" wrapText="1"/>
    </xf>
    <xf numFmtId="192" fontId="52" fillId="38" borderId="0" xfId="44" applyNumberFormat="1" applyFont="1" applyFill="1" applyBorder="1" applyAlignment="1">
      <alignment horizontal="center" vertical="top" wrapText="1"/>
    </xf>
    <xf numFmtId="39" fontId="52" fillId="38" borderId="0" xfId="44" applyNumberFormat="1" applyFont="1" applyFill="1" applyBorder="1" applyAlignment="1">
      <alignment horizontal="center" vertical="top" wrapText="1"/>
    </xf>
    <xf numFmtId="10" fontId="52" fillId="38" borderId="54" xfId="69" applyNumberFormat="1" applyFont="1" applyFill="1" applyBorder="1" applyAlignment="1">
      <alignment horizontal="center" vertical="top" wrapText="1"/>
    </xf>
    <xf numFmtId="10" fontId="51" fillId="0" borderId="0" xfId="0" applyNumberFormat="1" applyFont="1" applyBorder="1" applyAlignment="1">
      <alignment/>
    </xf>
    <xf numFmtId="171" fontId="52" fillId="0" borderId="0" xfId="44" applyFont="1" applyFill="1" applyBorder="1" applyAlignment="1">
      <alignment horizontal="center" vertical="top" wrapText="1"/>
    </xf>
    <xf numFmtId="191" fontId="51" fillId="0" borderId="10" xfId="44" applyNumberFormat="1" applyFont="1" applyFill="1" applyBorder="1" applyAlignment="1">
      <alignment/>
    </xf>
    <xf numFmtId="10" fontId="51" fillId="0" borderId="10" xfId="0" applyNumberFormat="1" applyFont="1" applyFill="1" applyBorder="1" applyAlignment="1">
      <alignment/>
    </xf>
    <xf numFmtId="0" fontId="0" fillId="0" borderId="10" xfId="0" applyFont="1" applyBorder="1" applyAlignment="1">
      <alignment/>
    </xf>
    <xf numFmtId="186" fontId="12" fillId="0" borderId="10" xfId="0" applyNumberFormat="1" applyFont="1" applyFill="1" applyBorder="1" applyAlignment="1">
      <alignment horizontal="right"/>
    </xf>
    <xf numFmtId="171" fontId="53" fillId="35" borderId="10" xfId="44" applyFont="1" applyFill="1" applyBorder="1" applyAlignment="1">
      <alignment/>
    </xf>
    <xf numFmtId="4" fontId="51" fillId="0" borderId="0" xfId="0" applyNumberFormat="1" applyFont="1" applyBorder="1" applyAlignment="1">
      <alignment/>
    </xf>
    <xf numFmtId="191" fontId="51" fillId="0" borderId="0" xfId="0" applyNumberFormat="1" applyFont="1" applyBorder="1" applyAlignment="1">
      <alignment/>
    </xf>
    <xf numFmtId="9" fontId="53" fillId="0" borderId="10" xfId="69" applyFont="1" applyFill="1" applyBorder="1" applyAlignment="1">
      <alignment/>
    </xf>
    <xf numFmtId="171" fontId="51" fillId="0" borderId="10" xfId="44" applyFont="1" applyFill="1" applyBorder="1" applyAlignment="1">
      <alignment/>
    </xf>
    <xf numFmtId="0" fontId="53" fillId="0" borderId="0" xfId="0" applyFont="1" applyFill="1" applyBorder="1" applyAlignment="1">
      <alignment horizontal="left" vertical="top"/>
    </xf>
    <xf numFmtId="10" fontId="53" fillId="0" borderId="0" xfId="69" applyNumberFormat="1" applyFont="1" applyFill="1" applyBorder="1" applyAlignment="1">
      <alignment horizontal="left" vertical="top"/>
    </xf>
    <xf numFmtId="39" fontId="53" fillId="35" borderId="10" xfId="0" applyNumberFormat="1" applyFont="1" applyFill="1" applyBorder="1" applyAlignment="1">
      <alignment/>
    </xf>
    <xf numFmtId="193" fontId="53" fillId="35" borderId="10" xfId="0" applyNumberFormat="1" applyFont="1" applyFill="1" applyBorder="1" applyAlignment="1">
      <alignment/>
    </xf>
    <xf numFmtId="39" fontId="55" fillId="41" borderId="10" xfId="0" applyNumberFormat="1" applyFont="1" applyFill="1" applyBorder="1" applyAlignment="1">
      <alignment/>
    </xf>
    <xf numFmtId="0" fontId="51" fillId="0" borderId="53" xfId="0" applyFont="1" applyFill="1" applyBorder="1" applyAlignment="1">
      <alignment/>
    </xf>
    <xf numFmtId="39" fontId="52" fillId="0" borderId="0" xfId="0" applyNumberFormat="1" applyFont="1" applyFill="1" applyBorder="1" applyAlignment="1">
      <alignment/>
    </xf>
    <xf numFmtId="10" fontId="52" fillId="0" borderId="54" xfId="69" applyNumberFormat="1" applyFont="1" applyFill="1" applyBorder="1" applyAlignment="1">
      <alignment/>
    </xf>
    <xf numFmtId="4" fontId="55" fillId="0" borderId="0" xfId="62" applyNumberFormat="1" applyFont="1" applyFill="1" applyBorder="1">
      <alignment/>
    </xf>
    <xf numFmtId="191" fontId="55" fillId="0" borderId="0" xfId="44" applyNumberFormat="1" applyFont="1" applyFill="1" applyBorder="1" applyAlignment="1">
      <alignment/>
    </xf>
    <xf numFmtId="194" fontId="52" fillId="0" borderId="0" xfId="0" applyNumberFormat="1" applyFont="1" applyFill="1" applyBorder="1" applyAlignment="1">
      <alignment/>
    </xf>
    <xf numFmtId="39" fontId="99" fillId="0" borderId="0" xfId="0" applyNumberFormat="1" applyFont="1" applyFill="1" applyBorder="1" applyAlignment="1">
      <alignment/>
    </xf>
    <xf numFmtId="0" fontId="51" fillId="0" borderId="0" xfId="62" applyFont="1" applyFill="1" applyBorder="1" applyAlignment="1">
      <alignment vertical="center" wrapText="1"/>
    </xf>
    <xf numFmtId="197" fontId="51" fillId="0" borderId="0" xfId="46" applyNumberFormat="1" applyFont="1" applyFill="1" applyBorder="1" applyAlignment="1">
      <alignment horizontal="right" vertical="top"/>
    </xf>
    <xf numFmtId="197" fontId="51" fillId="0" borderId="0" xfId="46" applyNumberFormat="1" applyFont="1" applyFill="1" applyBorder="1" applyAlignment="1">
      <alignment/>
    </xf>
    <xf numFmtId="0" fontId="51" fillId="0" borderId="0" xfId="61" applyFont="1" applyFill="1" applyBorder="1" applyAlignment="1">
      <alignment wrapText="1"/>
      <protection/>
    </xf>
    <xf numFmtId="4" fontId="51" fillId="0" borderId="0" xfId="44" applyNumberFormat="1" applyFont="1" applyFill="1" applyBorder="1" applyAlignment="1">
      <alignment/>
    </xf>
    <xf numFmtId="0" fontId="51" fillId="0" borderId="0" xfId="0" applyFont="1" applyFill="1" applyBorder="1" applyAlignment="1">
      <alignment vertical="top"/>
    </xf>
    <xf numFmtId="10" fontId="51" fillId="0" borderId="0" xfId="69" applyNumberFormat="1" applyFont="1" applyFill="1" applyBorder="1" applyAlignment="1">
      <alignment vertical="top"/>
    </xf>
    <xf numFmtId="4" fontId="51" fillId="0" borderId="0" xfId="0" applyNumberFormat="1" applyFont="1" applyFill="1" applyBorder="1" applyAlignment="1">
      <alignment vertical="top"/>
    </xf>
    <xf numFmtId="0" fontId="51" fillId="0" borderId="0" xfId="0" applyFont="1" applyBorder="1" applyAlignment="1">
      <alignment vertical="top"/>
    </xf>
    <xf numFmtId="0" fontId="51" fillId="39" borderId="0" xfId="0" applyFont="1" applyFill="1" applyBorder="1" applyAlignment="1">
      <alignment vertical="top"/>
    </xf>
    <xf numFmtId="10" fontId="51" fillId="0" borderId="0" xfId="69" applyNumberFormat="1" applyFont="1" applyBorder="1" applyAlignment="1">
      <alignment vertical="top"/>
    </xf>
    <xf numFmtId="4" fontId="51" fillId="0" borderId="0" xfId="0" applyNumberFormat="1" applyFont="1" applyBorder="1" applyAlignment="1">
      <alignment vertical="top"/>
    </xf>
    <xf numFmtId="0" fontId="51" fillId="0" borderId="53" xfId="0" applyFont="1" applyFill="1" applyBorder="1" applyAlignment="1">
      <alignment horizontal="center" vertical="top"/>
    </xf>
    <xf numFmtId="0" fontId="51" fillId="0" borderId="0" xfId="0" applyFont="1" applyFill="1" applyBorder="1" applyAlignment="1">
      <alignment horizontal="center" vertical="top"/>
    </xf>
    <xf numFmtId="0" fontId="51" fillId="0" borderId="54" xfId="0" applyFont="1" applyFill="1" applyBorder="1" applyAlignment="1">
      <alignment horizontal="center" vertical="top"/>
    </xf>
    <xf numFmtId="0" fontId="51" fillId="0" borderId="53" xfId="0" applyFont="1" applyFill="1" applyBorder="1" applyAlignment="1">
      <alignment horizontal="center" vertical="top"/>
    </xf>
    <xf numFmtId="0" fontId="51" fillId="0" borderId="0" xfId="0" applyFont="1" applyFill="1" applyBorder="1" applyAlignment="1">
      <alignment horizontal="center" vertical="top"/>
    </xf>
    <xf numFmtId="0" fontId="51" fillId="0" borderId="54" xfId="0" applyFont="1" applyFill="1" applyBorder="1" applyAlignment="1">
      <alignment horizontal="center" vertical="top"/>
    </xf>
    <xf numFmtId="10" fontId="51" fillId="0" borderId="0" xfId="0" applyNumberFormat="1" applyFont="1" applyBorder="1" applyAlignment="1">
      <alignment vertical="top"/>
    </xf>
    <xf numFmtId="10" fontId="51" fillId="0" borderId="0" xfId="0" applyNumberFormat="1" applyFont="1" applyFill="1" applyBorder="1" applyAlignment="1">
      <alignment vertical="top"/>
    </xf>
    <xf numFmtId="0" fontId="52" fillId="0" borderId="10" xfId="0" applyFont="1" applyFill="1" applyBorder="1" applyAlignment="1">
      <alignment horizontal="center" vertical="top" wrapText="1"/>
    </xf>
    <xf numFmtId="192" fontId="52" fillId="0" borderId="10" xfId="44" applyNumberFormat="1" applyFont="1" applyFill="1" applyBorder="1" applyAlignment="1">
      <alignment horizontal="center" vertical="top" wrapText="1"/>
    </xf>
    <xf numFmtId="39" fontId="54" fillId="0" borderId="10" xfId="44" applyNumberFormat="1" applyFont="1" applyFill="1" applyBorder="1" applyAlignment="1">
      <alignment horizontal="center" vertical="top" wrapText="1"/>
    </xf>
    <xf numFmtId="10" fontId="52" fillId="0" borderId="10" xfId="69" applyNumberFormat="1" applyFont="1" applyFill="1" applyBorder="1" applyAlignment="1">
      <alignment horizontal="center" vertical="top" wrapText="1"/>
    </xf>
    <xf numFmtId="0" fontId="51" fillId="0" borderId="10" xfId="0" applyFont="1" applyFill="1" applyBorder="1" applyAlignment="1">
      <alignment vertical="top"/>
    </xf>
    <xf numFmtId="3" fontId="51" fillId="0" borderId="0" xfId="0" applyNumberFormat="1" applyFont="1" applyFill="1" applyBorder="1" applyAlignment="1">
      <alignment vertical="top"/>
    </xf>
    <xf numFmtId="0" fontId="53" fillId="0" borderId="10" xfId="0" applyFont="1" applyFill="1" applyBorder="1" applyAlignment="1">
      <alignment vertical="top"/>
    </xf>
    <xf numFmtId="39" fontId="53" fillId="0" borderId="10" xfId="0" applyNumberFormat="1" applyFont="1" applyFill="1" applyBorder="1" applyAlignment="1">
      <alignment vertical="top"/>
    </xf>
    <xf numFmtId="10" fontId="53" fillId="0" borderId="10" xfId="0" applyNumberFormat="1" applyFont="1" applyFill="1" applyBorder="1" applyAlignment="1">
      <alignment vertical="top"/>
    </xf>
    <xf numFmtId="39" fontId="51" fillId="0" borderId="10" xfId="0" applyNumberFormat="1" applyFont="1" applyFill="1" applyBorder="1" applyAlignment="1">
      <alignment vertical="top"/>
    </xf>
    <xf numFmtId="10" fontId="51" fillId="0" borderId="10" xfId="0" applyNumberFormat="1" applyFont="1" applyFill="1" applyBorder="1" applyAlignment="1">
      <alignment vertical="top"/>
    </xf>
    <xf numFmtId="0" fontId="51" fillId="0" borderId="10" xfId="0" applyFont="1" applyBorder="1" applyAlignment="1">
      <alignment vertical="top"/>
    </xf>
    <xf numFmtId="0" fontId="53" fillId="35" borderId="10" xfId="0" applyFont="1" applyFill="1" applyBorder="1" applyAlignment="1">
      <alignment vertical="top"/>
    </xf>
    <xf numFmtId="171" fontId="53" fillId="35" borderId="10" xfId="44" applyFont="1" applyFill="1" applyBorder="1" applyAlignment="1">
      <alignment vertical="top"/>
    </xf>
    <xf numFmtId="191" fontId="51" fillId="0" borderId="10" xfId="44" applyNumberFormat="1" applyFont="1" applyFill="1" applyBorder="1" applyAlignment="1">
      <alignment vertical="top"/>
    </xf>
    <xf numFmtId="193" fontId="51" fillId="0" borderId="10" xfId="0" applyNumberFormat="1" applyFont="1" applyFill="1" applyBorder="1" applyAlignment="1">
      <alignment vertical="top"/>
    </xf>
    <xf numFmtId="43" fontId="53" fillId="35" borderId="10" xfId="0" applyNumberFormat="1" applyFont="1" applyFill="1" applyBorder="1" applyAlignment="1">
      <alignment vertical="top"/>
    </xf>
    <xf numFmtId="39" fontId="53" fillId="35" borderId="10" xfId="0" applyNumberFormat="1" applyFont="1" applyFill="1" applyBorder="1" applyAlignment="1">
      <alignment vertical="top"/>
    </xf>
    <xf numFmtId="194" fontId="51" fillId="0" borderId="0" xfId="0" applyNumberFormat="1" applyFont="1" applyBorder="1" applyAlignment="1">
      <alignment vertical="top"/>
    </xf>
    <xf numFmtId="0" fontId="52" fillId="38" borderId="10" xfId="0" applyFont="1" applyFill="1" applyBorder="1" applyAlignment="1">
      <alignment vertical="top"/>
    </xf>
    <xf numFmtId="0" fontId="51" fillId="0" borderId="53" xfId="0" applyFont="1" applyFill="1" applyBorder="1" applyAlignment="1">
      <alignment vertical="top"/>
    </xf>
    <xf numFmtId="0" fontId="52" fillId="0" borderId="0" xfId="0" applyFont="1" applyFill="1" applyBorder="1" applyAlignment="1">
      <alignment vertical="top"/>
    </xf>
    <xf numFmtId="39" fontId="52" fillId="0" borderId="0" xfId="0" applyNumberFormat="1" applyFont="1" applyFill="1" applyBorder="1" applyAlignment="1">
      <alignment vertical="top"/>
    </xf>
    <xf numFmtId="10" fontId="52" fillId="0" borderId="54" xfId="69" applyNumberFormat="1" applyFont="1" applyFill="1" applyBorder="1" applyAlignment="1">
      <alignment vertical="top"/>
    </xf>
    <xf numFmtId="195" fontId="51" fillId="0" borderId="0" xfId="0" applyNumberFormat="1" applyFont="1" applyFill="1" applyBorder="1" applyAlignment="1">
      <alignment vertical="top"/>
    </xf>
    <xf numFmtId="39" fontId="99" fillId="0" borderId="0" xfId="0" applyNumberFormat="1" applyFont="1" applyFill="1" applyBorder="1" applyAlignment="1">
      <alignment vertical="top"/>
    </xf>
    <xf numFmtId="191" fontId="51" fillId="0" borderId="0" xfId="44" applyNumberFormat="1" applyFont="1" applyBorder="1" applyAlignment="1">
      <alignment vertical="top"/>
    </xf>
    <xf numFmtId="4" fontId="51" fillId="39" borderId="0" xfId="0" applyNumberFormat="1" applyFont="1" applyFill="1" applyBorder="1" applyAlignment="1">
      <alignment vertical="top"/>
    </xf>
    <xf numFmtId="0" fontId="52" fillId="38" borderId="53" xfId="0" applyFont="1" applyFill="1" applyBorder="1" applyAlignment="1">
      <alignment horizontal="center" vertical="center" wrapText="1"/>
    </xf>
    <xf numFmtId="0" fontId="52" fillId="38" borderId="0" xfId="0" applyFont="1" applyFill="1" applyBorder="1" applyAlignment="1">
      <alignment horizontal="center" vertical="center" wrapText="1"/>
    </xf>
    <xf numFmtId="0" fontId="52" fillId="38" borderId="54" xfId="0" applyFont="1" applyFill="1" applyBorder="1" applyAlignment="1">
      <alignment horizontal="center" vertical="center" wrapText="1"/>
    </xf>
    <xf numFmtId="10" fontId="53" fillId="0" borderId="0" xfId="69" applyNumberFormat="1" applyFont="1" applyBorder="1" applyAlignment="1">
      <alignment horizontal="left" vertical="top"/>
    </xf>
    <xf numFmtId="4" fontId="52" fillId="0" borderId="0" xfId="44" applyNumberFormat="1" applyFont="1" applyFill="1" applyBorder="1" applyAlignment="1">
      <alignment horizontal="center" vertical="top" wrapText="1"/>
    </xf>
    <xf numFmtId="0" fontId="12" fillId="0" borderId="0" xfId="0" applyFont="1" applyFill="1" applyBorder="1" applyAlignment="1">
      <alignment horizontal="right" wrapText="1"/>
    </xf>
    <xf numFmtId="0" fontId="12" fillId="0" borderId="0" xfId="0" applyFont="1" applyFill="1" applyBorder="1" applyAlignment="1">
      <alignment horizontal="left" wrapText="1"/>
    </xf>
    <xf numFmtId="0" fontId="12" fillId="0" borderId="0" xfId="0" applyNumberFormat="1" applyFont="1" applyFill="1" applyBorder="1" applyAlignment="1">
      <alignment horizontal="left" wrapText="1"/>
    </xf>
    <xf numFmtId="4" fontId="12" fillId="0" borderId="0" xfId="0" applyNumberFormat="1" applyFont="1" applyFill="1" applyBorder="1" applyAlignment="1">
      <alignment horizontal="right" wrapText="1"/>
    </xf>
    <xf numFmtId="186" fontId="12" fillId="0" borderId="0" xfId="0" applyNumberFormat="1" applyFont="1" applyFill="1" applyBorder="1" applyAlignment="1">
      <alignment horizontal="right" wrapText="1"/>
    </xf>
    <xf numFmtId="39" fontId="51" fillId="0" borderId="10" xfId="0" applyNumberFormat="1" applyFont="1" applyBorder="1" applyAlignment="1">
      <alignment vertical="top"/>
    </xf>
    <xf numFmtId="10" fontId="51" fillId="0" borderId="10" xfId="0" applyNumberFormat="1" applyFont="1" applyBorder="1" applyAlignment="1">
      <alignment vertical="top"/>
    </xf>
    <xf numFmtId="0" fontId="55" fillId="0" borderId="10" xfId="0" applyFont="1" applyFill="1" applyBorder="1" applyAlignment="1">
      <alignment vertical="top"/>
    </xf>
    <xf numFmtId="191" fontId="53" fillId="35" borderId="10" xfId="44" applyNumberFormat="1" applyFont="1" applyFill="1" applyBorder="1" applyAlignment="1">
      <alignment vertical="top"/>
    </xf>
    <xf numFmtId="198" fontId="51" fillId="0" borderId="0" xfId="0" applyNumberFormat="1" applyFont="1" applyBorder="1" applyAlignment="1">
      <alignment vertical="top"/>
    </xf>
    <xf numFmtId="39" fontId="52" fillId="38" borderId="10" xfId="0" applyNumberFormat="1" applyFont="1" applyFill="1" applyBorder="1" applyAlignment="1">
      <alignment vertical="top"/>
    </xf>
    <xf numFmtId="186" fontId="96" fillId="39" borderId="56" xfId="0" applyNumberFormat="1" applyFont="1" applyFill="1" applyBorder="1" applyAlignment="1">
      <alignment horizontal="right" wrapText="1"/>
    </xf>
    <xf numFmtId="10" fontId="52" fillId="0" borderId="0" xfId="69" applyNumberFormat="1" applyFont="1" applyFill="1" applyBorder="1" applyAlignment="1">
      <alignment vertical="top"/>
    </xf>
    <xf numFmtId="191" fontId="97" fillId="0" borderId="0" xfId="44" applyNumberFormat="1" applyFont="1" applyAlignment="1">
      <alignment/>
    </xf>
    <xf numFmtId="191" fontId="99" fillId="0" borderId="0" xfId="44" applyNumberFormat="1" applyFont="1" applyAlignment="1">
      <alignment/>
    </xf>
    <xf numFmtId="0" fontId="51" fillId="0" borderId="53" xfId="0" applyFont="1" applyBorder="1" applyAlignment="1">
      <alignment vertical="top"/>
    </xf>
    <xf numFmtId="0" fontId="51" fillId="0" borderId="54" xfId="0" applyFont="1" applyBorder="1" applyAlignment="1">
      <alignment vertical="top"/>
    </xf>
    <xf numFmtId="171" fontId="53" fillId="0" borderId="10" xfId="44" applyFont="1" applyFill="1" applyBorder="1" applyAlignment="1">
      <alignment/>
    </xf>
    <xf numFmtId="10" fontId="53" fillId="0" borderId="10" xfId="44" applyNumberFormat="1" applyFont="1" applyFill="1" applyBorder="1" applyAlignment="1">
      <alignment/>
    </xf>
    <xf numFmtId="171" fontId="51" fillId="0" borderId="10" xfId="44" applyNumberFormat="1" applyFont="1" applyFill="1" applyBorder="1" applyAlignment="1">
      <alignment/>
    </xf>
    <xf numFmtId="191" fontId="51" fillId="0" borderId="0" xfId="46" applyNumberFormat="1" applyFont="1" applyFill="1" applyBorder="1" applyAlignment="1">
      <alignment/>
    </xf>
    <xf numFmtId="197" fontId="97" fillId="0" borderId="0" xfId="46" applyNumberFormat="1" applyFont="1" applyFill="1" applyBorder="1" applyAlignment="1">
      <alignment horizontal="right" vertical="top"/>
    </xf>
    <xf numFmtId="197" fontId="51" fillId="0" borderId="0" xfId="46" applyNumberFormat="1" applyFont="1" applyFill="1" applyBorder="1" applyAlignment="1">
      <alignment horizontal="center" vertical="top"/>
    </xf>
    <xf numFmtId="4" fontId="51" fillId="0" borderId="0" xfId="46" applyNumberFormat="1" applyFont="1" applyFill="1" applyBorder="1" applyAlignment="1">
      <alignment horizontal="right" vertical="top"/>
    </xf>
    <xf numFmtId="0" fontId="55" fillId="0" borderId="0" xfId="62" applyFont="1" applyFill="1" applyBorder="1" applyAlignment="1">
      <alignment horizontal="left" vertical="top"/>
    </xf>
    <xf numFmtId="0" fontId="55" fillId="0" borderId="0" xfId="61" applyFont="1" applyFill="1" applyBorder="1" applyAlignment="1">
      <alignment horizontal="center" vertical="top"/>
      <protection/>
    </xf>
    <xf numFmtId="191" fontId="51" fillId="0" borderId="0" xfId="46" applyNumberFormat="1" applyFont="1" applyFill="1" applyBorder="1" applyAlignment="1">
      <alignment vertical="top"/>
    </xf>
    <xf numFmtId="199" fontId="51" fillId="0" borderId="0" xfId="46" applyNumberFormat="1" applyFont="1" applyFill="1" applyBorder="1" applyAlignment="1">
      <alignment horizontal="right" vertical="top"/>
    </xf>
    <xf numFmtId="199" fontId="51" fillId="0" borderId="55" xfId="46" applyNumberFormat="1" applyFont="1" applyFill="1" applyBorder="1" applyAlignment="1">
      <alignment horizontal="right" vertical="top"/>
    </xf>
    <xf numFmtId="0" fontId="51" fillId="0" borderId="0" xfId="62" applyFont="1" applyFill="1" applyBorder="1" applyAlignment="1">
      <alignment horizontal="left" vertical="top" wrapText="1" indent="4"/>
    </xf>
    <xf numFmtId="0" fontId="51" fillId="0" borderId="55" xfId="62" applyFont="1" applyFill="1" applyBorder="1" applyAlignment="1">
      <alignment horizontal="left" vertical="top" wrapText="1" indent="4"/>
    </xf>
    <xf numFmtId="0" fontId="51" fillId="0" borderId="54" xfId="0" applyFont="1" applyFill="1" applyBorder="1" applyAlignment="1">
      <alignment/>
    </xf>
    <xf numFmtId="4" fontId="0" fillId="0" borderId="0" xfId="0" applyNumberFormat="1" applyAlignment="1">
      <alignment/>
    </xf>
    <xf numFmtId="4" fontId="0" fillId="39" borderId="0" xfId="0" applyNumberFormat="1" applyFill="1" applyAlignment="1">
      <alignment/>
    </xf>
    <xf numFmtId="191" fontId="0" fillId="0" borderId="0" xfId="0" applyNumberFormat="1" applyAlignment="1">
      <alignment/>
    </xf>
    <xf numFmtId="43" fontId="53" fillId="35" borderId="10" xfId="0" applyNumberFormat="1" applyFont="1" applyFill="1" applyBorder="1" applyAlignment="1">
      <alignment/>
    </xf>
    <xf numFmtId="4" fontId="0" fillId="0" borderId="0" xfId="0" applyNumberFormat="1" applyFill="1" applyAlignment="1">
      <alignment/>
    </xf>
    <xf numFmtId="195" fontId="0" fillId="0" borderId="0" xfId="0" applyNumberFormat="1" applyFill="1" applyAlignment="1">
      <alignment/>
    </xf>
    <xf numFmtId="0" fontId="0" fillId="0" borderId="0" xfId="0" applyFill="1" applyAlignment="1">
      <alignment/>
    </xf>
    <xf numFmtId="189" fontId="51" fillId="0" borderId="0" xfId="61" applyNumberFormat="1" applyFont="1" applyFill="1" applyBorder="1" applyAlignment="1">
      <alignment horizontal="right"/>
      <protection/>
    </xf>
    <xf numFmtId="196" fontId="97" fillId="0" borderId="0" xfId="63" applyNumberFormat="1" applyFont="1" applyFill="1" applyBorder="1">
      <alignment/>
      <protection/>
    </xf>
    <xf numFmtId="0" fontId="7" fillId="0" borderId="57" xfId="0" applyFont="1" applyBorder="1" applyAlignment="1">
      <alignment horizontal="center"/>
    </xf>
    <xf numFmtId="17" fontId="7" fillId="0" borderId="58" xfId="0" applyNumberFormat="1" applyFont="1" applyBorder="1" applyAlignment="1">
      <alignment horizontal="center"/>
    </xf>
    <xf numFmtId="0" fontId="0" fillId="0" borderId="29" xfId="0" applyBorder="1" applyAlignment="1">
      <alignment/>
    </xf>
    <xf numFmtId="191" fontId="1" fillId="0" borderId="31" xfId="42" applyNumberFormat="1" applyFont="1" applyBorder="1" applyAlignment="1">
      <alignment/>
    </xf>
    <xf numFmtId="0" fontId="63" fillId="0" borderId="0" xfId="0" applyFont="1" applyAlignment="1">
      <alignment/>
    </xf>
    <xf numFmtId="0" fontId="51" fillId="0" borderId="0" xfId="61" applyFont="1" applyFill="1" applyBorder="1" applyAlignment="1">
      <alignment horizontal="center" vertical="top" wrapText="1"/>
      <protection/>
    </xf>
    <xf numFmtId="0" fontId="51" fillId="0" borderId="0" xfId="61" applyFont="1" applyFill="1" applyBorder="1" applyAlignment="1">
      <alignment horizontal="center" vertical="top" wrapText="1"/>
      <protection/>
    </xf>
    <xf numFmtId="192" fontId="52" fillId="38" borderId="0" xfId="45" applyNumberFormat="1" applyFont="1" applyFill="1" applyBorder="1" applyAlignment="1">
      <alignment horizontal="center" vertical="top" wrapText="1"/>
    </xf>
    <xf numFmtId="192" fontId="52" fillId="0" borderId="0" xfId="45" applyNumberFormat="1" applyFont="1" applyFill="1" applyBorder="1" applyAlignment="1">
      <alignment horizontal="center" vertical="top" wrapText="1"/>
    </xf>
    <xf numFmtId="0" fontId="64" fillId="42" borderId="59" xfId="61" applyFont="1" applyFill="1" applyBorder="1" applyAlignment="1">
      <alignment horizontal="center" vertical="top" wrapText="1"/>
      <protection/>
    </xf>
    <xf numFmtId="0" fontId="64" fillId="42" borderId="60" xfId="61" applyFont="1" applyFill="1" applyBorder="1" applyAlignment="1">
      <alignment horizontal="center" vertical="top" wrapText="1"/>
      <protection/>
    </xf>
    <xf numFmtId="0" fontId="64" fillId="42" borderId="61" xfId="61" applyFont="1" applyFill="1" applyBorder="1" applyAlignment="1">
      <alignment horizontal="center" vertical="top" wrapText="1"/>
      <protection/>
    </xf>
    <xf numFmtId="0" fontId="64" fillId="43" borderId="62" xfId="61" applyFont="1" applyFill="1" applyBorder="1" applyAlignment="1">
      <alignment horizontal="center" vertical="top" wrapText="1"/>
      <protection/>
    </xf>
    <xf numFmtId="192" fontId="64" fillId="43" borderId="62" xfId="45" applyNumberFormat="1" applyFont="1" applyFill="1" applyBorder="1" applyAlignment="1">
      <alignment horizontal="center" vertical="top" wrapText="1"/>
    </xf>
    <xf numFmtId="39" fontId="64" fillId="43" borderId="10" xfId="45" applyNumberFormat="1" applyFont="1" applyFill="1" applyBorder="1" applyAlignment="1">
      <alignment horizontal="center" vertical="top" wrapText="1"/>
    </xf>
    <xf numFmtId="10" fontId="64" fillId="43" borderId="62" xfId="70" applyNumberFormat="1" applyFont="1" applyFill="1" applyBorder="1" applyAlignment="1">
      <alignment horizontal="center" vertical="top" wrapText="1"/>
    </xf>
    <xf numFmtId="0" fontId="64" fillId="43" borderId="63" xfId="61" applyFont="1" applyFill="1" applyBorder="1" applyAlignment="1">
      <alignment horizontal="center" vertical="top" wrapText="1"/>
      <protection/>
    </xf>
    <xf numFmtId="192" fontId="64" fillId="43" borderId="63" xfId="45" applyNumberFormat="1" applyFont="1" applyFill="1" applyBorder="1" applyAlignment="1">
      <alignment horizontal="center" vertical="top" wrapText="1"/>
    </xf>
    <xf numFmtId="10" fontId="64" fillId="43" borderId="63" xfId="70" applyNumberFormat="1" applyFont="1" applyFill="1" applyBorder="1" applyAlignment="1">
      <alignment horizontal="center" vertical="top" wrapText="1"/>
    </xf>
    <xf numFmtId="0" fontId="65" fillId="0" borderId="10" xfId="61" applyFont="1" applyFill="1" applyBorder="1">
      <alignment/>
      <protection/>
    </xf>
    <xf numFmtId="191" fontId="65" fillId="0" borderId="10" xfId="45" applyNumberFormat="1" applyFont="1" applyFill="1" applyBorder="1" applyAlignment="1">
      <alignment/>
    </xf>
    <xf numFmtId="39" fontId="65" fillId="0" borderId="10" xfId="61" applyNumberFormat="1" applyFont="1" applyFill="1" applyBorder="1">
      <alignment/>
      <protection/>
    </xf>
    <xf numFmtId="10" fontId="65" fillId="0" borderId="10" xfId="61" applyNumberFormat="1" applyFont="1" applyFill="1" applyBorder="1">
      <alignment/>
      <protection/>
    </xf>
    <xf numFmtId="0" fontId="65" fillId="0" borderId="10" xfId="61" applyFont="1" applyFill="1" applyBorder="1" applyAlignment="1">
      <alignment/>
      <protection/>
    </xf>
    <xf numFmtId="0" fontId="66" fillId="0" borderId="10" xfId="0" applyFont="1" applyBorder="1" applyAlignment="1">
      <alignment/>
    </xf>
    <xf numFmtId="4" fontId="66" fillId="0" borderId="10" xfId="0" applyNumberFormat="1" applyFont="1" applyBorder="1" applyAlignment="1">
      <alignment/>
    </xf>
    <xf numFmtId="10" fontId="66" fillId="0" borderId="10" xfId="0" applyNumberFormat="1" applyFont="1" applyBorder="1" applyAlignment="1">
      <alignment/>
    </xf>
    <xf numFmtId="0" fontId="65" fillId="0" borderId="10" xfId="61" applyFont="1" applyBorder="1">
      <alignment/>
      <protection/>
    </xf>
    <xf numFmtId="0" fontId="67" fillId="35" borderId="10" xfId="61" applyFont="1" applyFill="1" applyBorder="1">
      <alignment/>
      <protection/>
    </xf>
    <xf numFmtId="39" fontId="67" fillId="35" borderId="10" xfId="61" applyNumberFormat="1" applyFont="1" applyFill="1" applyBorder="1">
      <alignment/>
      <protection/>
    </xf>
    <xf numFmtId="10" fontId="67" fillId="35" borderId="10" xfId="61" applyNumberFormat="1" applyFont="1" applyFill="1" applyBorder="1">
      <alignment/>
      <protection/>
    </xf>
    <xf numFmtId="171" fontId="65" fillId="0" borderId="10" xfId="45" applyFont="1" applyFill="1" applyBorder="1" applyAlignment="1">
      <alignment/>
    </xf>
    <xf numFmtId="10" fontId="67" fillId="35" borderId="10" xfId="61" applyNumberFormat="1" applyFont="1" applyFill="1" applyBorder="1" applyAlignment="1">
      <alignment horizontal="right"/>
      <protection/>
    </xf>
    <xf numFmtId="4" fontId="68" fillId="0" borderId="10" xfId="62" applyNumberFormat="1" applyFont="1" applyFill="1" applyBorder="1">
      <alignment/>
    </xf>
    <xf numFmtId="191" fontId="68" fillId="0" borderId="10" xfId="42" applyNumberFormat="1" applyFont="1" applyFill="1" applyBorder="1" applyAlignment="1">
      <alignment/>
    </xf>
    <xf numFmtId="0" fontId="18" fillId="0" borderId="62" xfId="0" applyFont="1" applyBorder="1" applyAlignment="1">
      <alignment horizontal="center" vertical="top" wrapText="1"/>
    </xf>
    <xf numFmtId="0" fontId="18" fillId="0" borderId="59" xfId="0" applyFont="1" applyBorder="1" applyAlignment="1">
      <alignment horizontal="center" vertical="top" wrapText="1"/>
    </xf>
    <xf numFmtId="0" fontId="18" fillId="0" borderId="61" xfId="0" applyFont="1" applyBorder="1" applyAlignment="1">
      <alignment horizontal="center" vertical="top" wrapText="1"/>
    </xf>
    <xf numFmtId="0" fontId="18" fillId="0" borderId="63" xfId="0" applyFont="1" applyBorder="1" applyAlignment="1">
      <alignment horizontal="center" vertical="top" wrapText="1"/>
    </xf>
    <xf numFmtId="0" fontId="18" fillId="0" borderId="10" xfId="0" applyFont="1" applyBorder="1" applyAlignment="1">
      <alignment vertical="top" wrapText="1"/>
    </xf>
    <xf numFmtId="10" fontId="1" fillId="0" borderId="10" xfId="69" applyNumberFormat="1" applyFont="1" applyBorder="1" applyAlignment="1">
      <alignment/>
    </xf>
    <xf numFmtId="0" fontId="69" fillId="0" borderId="0" xfId="0" applyFont="1" applyBorder="1" applyAlignment="1">
      <alignment horizontal="left" vertical="top"/>
    </xf>
    <xf numFmtId="0" fontId="0" fillId="0" borderId="0" xfId="0" applyAlignment="1">
      <alignment vertical="top"/>
    </xf>
    <xf numFmtId="0" fontId="18" fillId="0" borderId="0" xfId="0" applyFont="1" applyFill="1" applyBorder="1" applyAlignment="1">
      <alignment horizontal="left" vertical="top" wrapText="1"/>
    </xf>
    <xf numFmtId="0" fontId="70" fillId="0" borderId="0" xfId="0" applyFont="1" applyAlignment="1">
      <alignment vertical="top"/>
    </xf>
    <xf numFmtId="0" fontId="16" fillId="0" borderId="0" xfId="0" applyFont="1" applyAlignment="1">
      <alignment vertical="top"/>
    </xf>
    <xf numFmtId="0" fontId="71" fillId="0" borderId="0" xfId="0" applyFont="1" applyAlignment="1">
      <alignment vertical="top"/>
    </xf>
    <xf numFmtId="0" fontId="16" fillId="0" borderId="0" xfId="0" applyFont="1" applyBorder="1" applyAlignment="1">
      <alignment horizontal="left" vertical="top" wrapText="1"/>
    </xf>
    <xf numFmtId="17" fontId="0" fillId="0" borderId="0" xfId="0" applyNumberFormat="1" applyAlignment="1">
      <alignment/>
    </xf>
    <xf numFmtId="0" fontId="0" fillId="0" borderId="0" xfId="0"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17" fontId="0" fillId="0" borderId="64" xfId="0" applyNumberFormat="1" applyBorder="1" applyAlignment="1">
      <alignment horizontal="left" wrapText="1"/>
    </xf>
    <xf numFmtId="17" fontId="0" fillId="0" borderId="66" xfId="0" applyNumberFormat="1" applyBorder="1" applyAlignment="1">
      <alignment horizontal="left" wrapText="1"/>
    </xf>
    <xf numFmtId="17" fontId="0" fillId="0" borderId="65" xfId="0" applyNumberFormat="1" applyBorder="1" applyAlignment="1">
      <alignment horizontal="left" wrapText="1"/>
    </xf>
    <xf numFmtId="0" fontId="0" fillId="0" borderId="66" xfId="0" applyBorder="1" applyAlignment="1">
      <alignment horizontal="left" wrapText="1"/>
    </xf>
    <xf numFmtId="0" fontId="0" fillId="0" borderId="64" xfId="0" applyBorder="1" applyAlignment="1">
      <alignment wrapText="1"/>
    </xf>
    <xf numFmtId="0" fontId="0" fillId="0" borderId="66" xfId="0" applyBorder="1" applyAlignment="1">
      <alignment wrapText="1"/>
    </xf>
    <xf numFmtId="0" fontId="0" fillId="0" borderId="65" xfId="0" applyBorder="1" applyAlignment="1">
      <alignment wrapText="1"/>
    </xf>
    <xf numFmtId="0" fontId="88" fillId="0" borderId="64" xfId="0" applyFont="1" applyBorder="1" applyAlignment="1">
      <alignment wrapText="1"/>
    </xf>
    <xf numFmtId="0" fontId="88" fillId="0" borderId="66" xfId="0" applyFont="1" applyBorder="1" applyAlignment="1">
      <alignment wrapText="1"/>
    </xf>
    <xf numFmtId="0" fontId="88" fillId="0" borderId="65" xfId="0" applyFont="1" applyBorder="1" applyAlignment="1">
      <alignment wrapText="1"/>
    </xf>
    <xf numFmtId="0" fontId="0" fillId="0" borderId="67" xfId="0" applyBorder="1" applyAlignment="1">
      <alignment horizontal="center" vertical="top" wrapText="1"/>
    </xf>
    <xf numFmtId="0" fontId="0" fillId="0" borderId="64" xfId="0" applyBorder="1" applyAlignment="1">
      <alignment horizontal="center" wrapText="1"/>
    </xf>
    <xf numFmtId="0" fontId="0" fillId="0" borderId="66" xfId="0" applyBorder="1" applyAlignment="1">
      <alignment horizontal="center" wrapText="1"/>
    </xf>
    <xf numFmtId="0" fontId="0" fillId="0" borderId="65" xfId="0" applyBorder="1" applyAlignment="1">
      <alignment horizontal="center" wrapText="1"/>
    </xf>
    <xf numFmtId="0" fontId="0" fillId="0" borderId="68" xfId="0" applyBorder="1" applyAlignment="1">
      <alignment horizontal="center" vertical="top" wrapText="1"/>
    </xf>
    <xf numFmtId="0" fontId="0" fillId="0" borderId="64" xfId="0" applyBorder="1" applyAlignment="1">
      <alignment horizontal="center" vertical="top" wrapText="1"/>
    </xf>
    <xf numFmtId="0" fontId="0" fillId="0" borderId="66" xfId="0" applyBorder="1" applyAlignment="1">
      <alignment horizontal="center" vertical="top" wrapText="1"/>
    </xf>
    <xf numFmtId="0" fontId="0" fillId="0" borderId="65" xfId="0" applyBorder="1" applyAlignment="1">
      <alignment horizontal="center" vertical="top" wrapText="1"/>
    </xf>
    <xf numFmtId="0" fontId="0" fillId="0" borderId="69" xfId="0" applyBorder="1" applyAlignment="1">
      <alignment horizontal="center" vertical="top" wrapText="1"/>
    </xf>
    <xf numFmtId="0" fontId="0" fillId="0" borderId="70" xfId="0" applyBorder="1" applyAlignment="1">
      <alignment horizontal="center" vertical="top" wrapText="1"/>
    </xf>
    <xf numFmtId="0" fontId="0" fillId="0" borderId="70" xfId="0" applyBorder="1" applyAlignment="1">
      <alignment horizontal="left" vertical="top" wrapText="1"/>
    </xf>
    <xf numFmtId="17" fontId="0" fillId="0" borderId="70"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65" xfId="0" applyBorder="1" applyAlignment="1">
      <alignment horizontal="center"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Unaudited Half Yrly - MSIM Copy" xfId="64"/>
    <cellStyle name="Normal_XDO_METADATA" xfId="65"/>
    <cellStyle name="Note" xfId="66"/>
    <cellStyle name="Output" xfId="67"/>
    <cellStyle name="Percent" xfId="68"/>
    <cellStyle name="Percent 2" xfId="69"/>
    <cellStyle name="Percent 2 2" xfId="70"/>
    <cellStyle name="Title" xfId="71"/>
    <cellStyle name="Total" xfId="72"/>
    <cellStyle name="Warning Text" xfId="73"/>
  </cellStyles>
  <dxfs count="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6</xdr:col>
      <xdr:colOff>1000125</xdr:colOff>
      <xdr:row>2</xdr:row>
      <xdr:rowOff>171450</xdr:rowOff>
    </xdr:to>
    <xdr:pic>
      <xdr:nvPicPr>
        <xdr:cNvPr id="1" name="Picture 1" descr="C:\Users\goutam.gandhi\Desktop\Logo_Mutual Fund 1.jpg"/>
        <xdr:cNvPicPr preferRelativeResize="1">
          <a:picLocks noChangeAspect="1"/>
        </xdr:cNvPicPr>
      </xdr:nvPicPr>
      <xdr:blipFill>
        <a:blip r:embed="rId1"/>
        <a:stretch>
          <a:fillRect/>
        </a:stretch>
      </xdr:blipFill>
      <xdr:spPr>
        <a:xfrm>
          <a:off x="5248275" y="0"/>
          <a:ext cx="3800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2638425</xdr:colOff>
      <xdr:row>0</xdr:row>
      <xdr:rowOff>0</xdr:rowOff>
    </xdr:from>
    <xdr:to>
      <xdr:col>4</xdr:col>
      <xdr:colOff>2076450</xdr:colOff>
      <xdr:row>2</xdr:row>
      <xdr:rowOff>161925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3143250" y="0"/>
          <a:ext cx="3829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3743325</xdr:colOff>
      <xdr:row>0</xdr:row>
      <xdr:rowOff>19050</xdr:rowOff>
    </xdr:from>
    <xdr:to>
      <xdr:col>5</xdr:col>
      <xdr:colOff>1085850</xdr:colOff>
      <xdr:row>2</xdr:row>
      <xdr:rowOff>180975</xdr:rowOff>
    </xdr:to>
    <xdr:pic>
      <xdr:nvPicPr>
        <xdr:cNvPr id="1" name="Picture 1" descr="C:\Users\goutam.gandhi\Desktop\Logo_Mutual Fund 1.jpg"/>
        <xdr:cNvPicPr preferRelativeResize="1">
          <a:picLocks noChangeAspect="1"/>
        </xdr:cNvPicPr>
      </xdr:nvPicPr>
      <xdr:blipFill>
        <a:blip r:embed="rId1"/>
        <a:stretch>
          <a:fillRect/>
        </a:stretch>
      </xdr:blipFill>
      <xdr:spPr>
        <a:xfrm>
          <a:off x="4248150" y="19050"/>
          <a:ext cx="381952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3467100</xdr:colOff>
      <xdr:row>0</xdr:row>
      <xdr:rowOff>0</xdr:rowOff>
    </xdr:from>
    <xdr:to>
      <xdr:col>6</xdr:col>
      <xdr:colOff>333375</xdr:colOff>
      <xdr:row>2</xdr:row>
      <xdr:rowOff>161925</xdr:rowOff>
    </xdr:to>
    <xdr:pic>
      <xdr:nvPicPr>
        <xdr:cNvPr id="1" name="Picture 1" descr="C:\Users\goutam.gandhi\Desktop\Logo_Mutual Fund 1.jpg"/>
        <xdr:cNvPicPr preferRelativeResize="1">
          <a:picLocks noChangeAspect="1"/>
        </xdr:cNvPicPr>
      </xdr:nvPicPr>
      <xdr:blipFill>
        <a:blip r:embed="rId1"/>
        <a:stretch>
          <a:fillRect/>
        </a:stretch>
      </xdr:blipFill>
      <xdr:spPr>
        <a:xfrm>
          <a:off x="3971925" y="0"/>
          <a:ext cx="3819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6</xdr:col>
      <xdr:colOff>981075</xdr:colOff>
      <xdr:row>2</xdr:row>
      <xdr:rowOff>171450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4695825" y="0"/>
          <a:ext cx="381952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3971925</xdr:colOff>
      <xdr:row>0</xdr:row>
      <xdr:rowOff>0</xdr:rowOff>
    </xdr:from>
    <xdr:to>
      <xdr:col>6</xdr:col>
      <xdr:colOff>771525</xdr:colOff>
      <xdr:row>3</xdr:row>
      <xdr:rowOff>9525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4476750" y="0"/>
          <a:ext cx="3810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B11" sqref="B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0</v>
      </c>
      <c r="B2" s="155"/>
      <c r="C2" s="155"/>
      <c r="D2" s="155"/>
      <c r="E2" s="155"/>
      <c r="F2" s="155"/>
      <c r="G2" s="155"/>
      <c r="H2" s="155"/>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7" operator="lessThan" stopIfTrue="1">
      <formula>0</formula>
    </cfRule>
  </conditionalFormatting>
  <conditionalFormatting sqref="G16">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10.xml><?xml version="1.0" encoding="utf-8"?>
<worksheet xmlns="http://schemas.openxmlformats.org/spreadsheetml/2006/main" xmlns:r="http://schemas.openxmlformats.org/officeDocument/2006/relationships">
  <dimension ref="A1:H33"/>
  <sheetViews>
    <sheetView zoomScalePageLayoutView="0" workbookViewId="0" topLeftCell="A1">
      <selection activeCell="B1" sqref="B1"/>
    </sheetView>
  </sheetViews>
  <sheetFormatPr defaultColWidth="9.140625" defaultRowHeight="15"/>
  <cols>
    <col min="1" max="1" width="7.28125" style="78" customWidth="1"/>
    <col min="2" max="2" width="57.8515625" style="78" customWidth="1"/>
    <col min="3" max="3" width="17.710937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92</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57</v>
      </c>
      <c r="C7" s="21" t="s">
        <v>38</v>
      </c>
      <c r="D7" s="21" t="s">
        <v>58</v>
      </c>
      <c r="E7" s="22">
        <v>500</v>
      </c>
      <c r="F7" s="22">
        <v>5000</v>
      </c>
      <c r="G7" s="32">
        <v>19.2</v>
      </c>
      <c r="H7" s="32">
        <v>12.5</v>
      </c>
    </row>
    <row r="8" spans="1:8" ht="15">
      <c r="A8" s="19">
        <v>2</v>
      </c>
      <c r="B8" s="24" t="s">
        <v>30</v>
      </c>
      <c r="C8" s="21" t="s">
        <v>31</v>
      </c>
      <c r="D8" s="21" t="s">
        <v>59</v>
      </c>
      <c r="E8" s="22">
        <v>400</v>
      </c>
      <c r="F8" s="22">
        <v>4000</v>
      </c>
      <c r="G8" s="32">
        <v>15.36</v>
      </c>
      <c r="H8" s="32">
        <v>8.64</v>
      </c>
    </row>
    <row r="9" spans="1:8" ht="15">
      <c r="A9" s="19">
        <v>3</v>
      </c>
      <c r="B9" s="24" t="s">
        <v>37</v>
      </c>
      <c r="C9" s="21" t="s">
        <v>38</v>
      </c>
      <c r="D9" s="21" t="s">
        <v>60</v>
      </c>
      <c r="E9" s="22">
        <v>360</v>
      </c>
      <c r="F9" s="22">
        <v>3600</v>
      </c>
      <c r="G9" s="32">
        <v>13.82</v>
      </c>
      <c r="H9" s="32">
        <v>8.64</v>
      </c>
    </row>
    <row r="10" spans="1:8" ht="15">
      <c r="A10" s="19">
        <v>4</v>
      </c>
      <c r="B10" s="24" t="s">
        <v>27</v>
      </c>
      <c r="C10" s="21" t="s">
        <v>28</v>
      </c>
      <c r="D10" s="21" t="s">
        <v>61</v>
      </c>
      <c r="E10" s="22">
        <v>240</v>
      </c>
      <c r="F10" s="22">
        <v>2400</v>
      </c>
      <c r="G10" s="32">
        <v>9.21</v>
      </c>
      <c r="H10" s="32">
        <v>14.25</v>
      </c>
    </row>
    <row r="11" spans="1:8" ht="15">
      <c r="A11" s="19">
        <v>5</v>
      </c>
      <c r="B11" s="24" t="s">
        <v>23</v>
      </c>
      <c r="C11" s="21" t="s">
        <v>24</v>
      </c>
      <c r="D11" s="21" t="s">
        <v>62</v>
      </c>
      <c r="E11" s="22">
        <v>210</v>
      </c>
      <c r="F11" s="22">
        <v>2100</v>
      </c>
      <c r="G11" s="32">
        <v>8.06</v>
      </c>
      <c r="H11" s="32">
        <v>9.93</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34</v>
      </c>
      <c r="C14" s="21" t="s">
        <v>35</v>
      </c>
      <c r="D14" s="21" t="s">
        <v>63</v>
      </c>
      <c r="E14" s="22">
        <v>260</v>
      </c>
      <c r="F14" s="22">
        <v>2600</v>
      </c>
      <c r="G14" s="32">
        <v>9.98</v>
      </c>
      <c r="H14" s="32">
        <v>10.8</v>
      </c>
    </row>
    <row r="15" spans="1:8" ht="15">
      <c r="A15" s="19">
        <f>A14+1</f>
        <v>7</v>
      </c>
      <c r="B15" s="24" t="s">
        <v>27</v>
      </c>
      <c r="C15" s="21" t="s">
        <v>28</v>
      </c>
      <c r="D15" s="21" t="s">
        <v>64</v>
      </c>
      <c r="E15" s="22">
        <v>240</v>
      </c>
      <c r="F15" s="22">
        <v>2416.550137</v>
      </c>
      <c r="G15" s="32">
        <v>9.28</v>
      </c>
      <c r="H15" s="32">
        <v>8.39</v>
      </c>
    </row>
    <row r="16" spans="1:8" ht="15">
      <c r="A16" s="19">
        <f>A15+1</f>
        <v>8</v>
      </c>
      <c r="B16" s="24" t="s">
        <v>23</v>
      </c>
      <c r="C16" s="21" t="s">
        <v>24</v>
      </c>
      <c r="D16" s="21" t="s">
        <v>65</v>
      </c>
      <c r="E16" s="22">
        <v>60</v>
      </c>
      <c r="F16" s="22">
        <v>600</v>
      </c>
      <c r="G16" s="32">
        <v>2.3</v>
      </c>
      <c r="H16" s="32">
        <v>9.93</v>
      </c>
    </row>
    <row r="17" spans="1:8" ht="15">
      <c r="A17" s="19">
        <f>A16+1</f>
        <v>9</v>
      </c>
      <c r="B17" s="24" t="s">
        <v>34</v>
      </c>
      <c r="C17" s="21" t="s">
        <v>35</v>
      </c>
      <c r="D17" s="21" t="s">
        <v>66</v>
      </c>
      <c r="E17" s="22">
        <v>84</v>
      </c>
      <c r="F17" s="22">
        <v>419.4527785</v>
      </c>
      <c r="G17" s="32">
        <v>1.61</v>
      </c>
      <c r="H17" s="32">
        <v>10.8</v>
      </c>
    </row>
    <row r="18" spans="1:8" ht="15">
      <c r="A18" s="19">
        <f>A17+1</f>
        <v>10</v>
      </c>
      <c r="B18" s="24" t="s">
        <v>44</v>
      </c>
      <c r="C18" s="21" t="s">
        <v>45</v>
      </c>
      <c r="D18" s="21" t="s">
        <v>46</v>
      </c>
      <c r="E18" s="22">
        <v>1300</v>
      </c>
      <c r="F18" s="22">
        <v>113.75</v>
      </c>
      <c r="G18" s="32">
        <v>0.44</v>
      </c>
      <c r="H18" s="32">
        <v>16</v>
      </c>
    </row>
    <row r="19" spans="1:8" ht="15">
      <c r="A19" s="19">
        <f>A18+1</f>
        <v>11</v>
      </c>
      <c r="B19" s="24" t="s">
        <v>27</v>
      </c>
      <c r="C19" s="21" t="s">
        <v>28</v>
      </c>
      <c r="D19" s="21" t="s">
        <v>33</v>
      </c>
      <c r="E19" s="22">
        <v>10</v>
      </c>
      <c r="F19" s="22">
        <v>100.689589</v>
      </c>
      <c r="G19" s="32">
        <v>0.39</v>
      </c>
      <c r="H19" s="32">
        <v>8.39</v>
      </c>
    </row>
    <row r="20" spans="1:8" ht="15">
      <c r="A20" s="35"/>
      <c r="B20" s="36" t="s">
        <v>14</v>
      </c>
      <c r="C20" s="37"/>
      <c r="D20" s="37"/>
      <c r="E20" s="38"/>
      <c r="F20" s="38">
        <v>23350.4425045</v>
      </c>
      <c r="G20" s="39">
        <v>89.65</v>
      </c>
      <c r="H20" s="38"/>
    </row>
    <row r="21" spans="1:8" ht="15">
      <c r="A21" s="14"/>
      <c r="B21" s="20" t="s">
        <v>15</v>
      </c>
      <c r="C21" s="15"/>
      <c r="D21" s="15"/>
      <c r="E21" s="16"/>
      <c r="F21" s="17"/>
      <c r="G21" s="18"/>
      <c r="H21" s="17"/>
    </row>
    <row r="22" spans="1:8" ht="15">
      <c r="A22" s="19"/>
      <c r="B22" s="24" t="s">
        <v>15</v>
      </c>
      <c r="C22" s="21"/>
      <c r="D22" s="21"/>
      <c r="E22" s="22"/>
      <c r="F22" s="22">
        <v>2577.8042362</v>
      </c>
      <c r="G22" s="32">
        <v>9.9</v>
      </c>
      <c r="H22" s="82">
        <v>0.05618811725967685</v>
      </c>
    </row>
    <row r="23" spans="1:8" ht="15">
      <c r="A23" s="35"/>
      <c r="B23" s="36" t="s">
        <v>14</v>
      </c>
      <c r="C23" s="37"/>
      <c r="D23" s="37"/>
      <c r="E23" s="44"/>
      <c r="F23" s="38">
        <v>2577.804</v>
      </c>
      <c r="G23" s="39">
        <v>9.9</v>
      </c>
      <c r="H23" s="38"/>
    </row>
    <row r="24" spans="1:8" ht="15">
      <c r="A24" s="26"/>
      <c r="B24" s="29" t="s">
        <v>16</v>
      </c>
      <c r="C24" s="27"/>
      <c r="D24" s="27"/>
      <c r="E24" s="28"/>
      <c r="F24" s="30"/>
      <c r="G24" s="31"/>
      <c r="H24" s="30"/>
    </row>
    <row r="25" spans="1:8" ht="15">
      <c r="A25" s="26"/>
      <c r="B25" s="29" t="s">
        <v>17</v>
      </c>
      <c r="C25" s="27"/>
      <c r="D25" s="27"/>
      <c r="E25" s="28"/>
      <c r="F25" s="22">
        <v>116.91912550000188</v>
      </c>
      <c r="G25" s="32">
        <v>0.44999999999999396</v>
      </c>
      <c r="H25" s="22"/>
    </row>
    <row r="26" spans="1:8" ht="15">
      <c r="A26" s="35"/>
      <c r="B26" s="45" t="s">
        <v>14</v>
      </c>
      <c r="C26" s="37"/>
      <c r="D26" s="37"/>
      <c r="E26" s="44"/>
      <c r="F26" s="38">
        <v>116.91912550000188</v>
      </c>
      <c r="G26" s="39">
        <v>0.44999999999999396</v>
      </c>
      <c r="H26" s="38"/>
    </row>
    <row r="27" spans="1:8" ht="15">
      <c r="A27" s="46"/>
      <c r="B27" s="48" t="s">
        <v>18</v>
      </c>
      <c r="C27" s="47"/>
      <c r="D27" s="47"/>
      <c r="E27" s="47"/>
      <c r="F27" s="33">
        <v>26045.166</v>
      </c>
      <c r="G27" s="34" t="s">
        <v>19</v>
      </c>
      <c r="H27" s="33"/>
    </row>
    <row r="29" spans="1:7" ht="30.75" customHeight="1">
      <c r="A29" s="79" t="s">
        <v>96</v>
      </c>
      <c r="B29" s="157" t="s">
        <v>97</v>
      </c>
      <c r="C29" s="157"/>
      <c r="D29" s="157"/>
      <c r="E29" s="157"/>
      <c r="F29" s="157"/>
      <c r="G29" s="158"/>
    </row>
    <row r="31" spans="1:5" ht="15">
      <c r="A31" s="78" t="s">
        <v>96</v>
      </c>
      <c r="B31" s="80" t="s">
        <v>98</v>
      </c>
      <c r="C31" s="80"/>
      <c r="D31" s="80"/>
      <c r="E31" s="80"/>
    </row>
    <row r="32" spans="2:5" ht="15">
      <c r="B32" s="81" t="s">
        <v>99</v>
      </c>
      <c r="C32" s="81"/>
      <c r="D32" s="81"/>
      <c r="E32" s="81"/>
    </row>
    <row r="33" spans="2:6" ht="31.5" customHeight="1">
      <c r="B33" s="159" t="s">
        <v>100</v>
      </c>
      <c r="C33" s="159"/>
      <c r="D33" s="159"/>
      <c r="E33" s="159"/>
      <c r="F33" s="159"/>
    </row>
  </sheetData>
  <sheetProtection/>
  <mergeCells count="4">
    <mergeCell ref="A2:H2"/>
    <mergeCell ref="A3:H3"/>
    <mergeCell ref="B29:G29"/>
    <mergeCell ref="B33:F33"/>
  </mergeCells>
  <conditionalFormatting sqref="C20:D20 C23:E26 F24 H24">
    <cfRule type="cellIs" priority="1" dxfId="27" operator="lessThan" stopIfTrue="1">
      <formula>0</formula>
    </cfRule>
  </conditionalFormatting>
  <conditionalFormatting sqref="G24">
    <cfRule type="cellIs" priority="2" dxfId="27"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78" customWidth="1"/>
    <col min="2" max="2" width="57.8515625" style="78" customWidth="1"/>
    <col min="3" max="3" width="17.710937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93</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37</v>
      </c>
      <c r="C7" s="21" t="s">
        <v>38</v>
      </c>
      <c r="D7" s="21" t="s">
        <v>67</v>
      </c>
      <c r="E7" s="22">
        <v>610</v>
      </c>
      <c r="F7" s="22">
        <v>6100</v>
      </c>
      <c r="G7" s="32">
        <v>27.12</v>
      </c>
      <c r="H7" s="32">
        <v>8.64</v>
      </c>
    </row>
    <row r="8" spans="1:8" ht="15">
      <c r="A8" s="19">
        <v>2</v>
      </c>
      <c r="B8" s="24" t="s">
        <v>30</v>
      </c>
      <c r="C8" s="21" t="s">
        <v>31</v>
      </c>
      <c r="D8" s="21" t="s">
        <v>68</v>
      </c>
      <c r="E8" s="22">
        <v>478</v>
      </c>
      <c r="F8" s="22">
        <v>4780</v>
      </c>
      <c r="G8" s="32">
        <v>21.25</v>
      </c>
      <c r="H8" s="32">
        <v>8.64</v>
      </c>
    </row>
    <row r="9" spans="1:8" ht="15">
      <c r="A9" s="19">
        <v>3</v>
      </c>
      <c r="B9" s="24" t="s">
        <v>27</v>
      </c>
      <c r="C9" s="21" t="s">
        <v>28</v>
      </c>
      <c r="D9" s="21" t="s">
        <v>61</v>
      </c>
      <c r="E9" s="22">
        <v>260</v>
      </c>
      <c r="F9" s="22">
        <v>2600</v>
      </c>
      <c r="G9" s="32">
        <v>11.56</v>
      </c>
      <c r="H9" s="32">
        <v>14.25</v>
      </c>
    </row>
    <row r="10" spans="1:8" ht="15">
      <c r="A10" s="19">
        <v>4</v>
      </c>
      <c r="B10" s="24" t="s">
        <v>57</v>
      </c>
      <c r="C10" s="21" t="s">
        <v>38</v>
      </c>
      <c r="D10" s="21" t="s">
        <v>58</v>
      </c>
      <c r="E10" s="22">
        <v>250</v>
      </c>
      <c r="F10" s="22">
        <v>2500</v>
      </c>
      <c r="G10" s="32">
        <v>11.11</v>
      </c>
      <c r="H10" s="32">
        <v>12.5</v>
      </c>
    </row>
    <row r="11" spans="1:8" ht="15">
      <c r="A11" s="19">
        <v>5</v>
      </c>
      <c r="B11" s="24" t="s">
        <v>23</v>
      </c>
      <c r="C11" s="21" t="s">
        <v>24</v>
      </c>
      <c r="D11" s="21" t="s">
        <v>62</v>
      </c>
      <c r="E11" s="22">
        <v>210</v>
      </c>
      <c r="F11" s="22">
        <v>2100</v>
      </c>
      <c r="G11" s="32">
        <v>9.33</v>
      </c>
      <c r="H11" s="32">
        <v>9.93</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27</v>
      </c>
      <c r="C14" s="21" t="s">
        <v>28</v>
      </c>
      <c r="D14" s="21" t="s">
        <v>64</v>
      </c>
      <c r="E14" s="22">
        <v>160</v>
      </c>
      <c r="F14" s="22">
        <v>1611.0334247</v>
      </c>
      <c r="G14" s="32">
        <v>7.16</v>
      </c>
      <c r="H14" s="32">
        <v>8.39</v>
      </c>
    </row>
    <row r="15" spans="1:8" ht="15">
      <c r="A15" s="19">
        <f>A14+1</f>
        <v>7</v>
      </c>
      <c r="B15" s="24" t="s">
        <v>34</v>
      </c>
      <c r="C15" s="21" t="s">
        <v>35</v>
      </c>
      <c r="D15" s="21" t="s">
        <v>63</v>
      </c>
      <c r="E15" s="22">
        <v>105</v>
      </c>
      <c r="F15" s="22">
        <v>1050</v>
      </c>
      <c r="G15" s="32">
        <v>4.67</v>
      </c>
      <c r="H15" s="32">
        <v>10.8</v>
      </c>
    </row>
    <row r="16" spans="1:8" ht="15">
      <c r="A16" s="19">
        <f>A15+1</f>
        <v>8</v>
      </c>
      <c r="B16" s="24" t="s">
        <v>23</v>
      </c>
      <c r="C16" s="21" t="s">
        <v>24</v>
      </c>
      <c r="D16" s="21" t="s">
        <v>65</v>
      </c>
      <c r="E16" s="22">
        <v>60</v>
      </c>
      <c r="F16" s="22">
        <v>600</v>
      </c>
      <c r="G16" s="32">
        <v>2.67</v>
      </c>
      <c r="H16" s="32">
        <v>9.93</v>
      </c>
    </row>
    <row r="17" spans="1:8" ht="15">
      <c r="A17" s="19">
        <f>A16+1</f>
        <v>9</v>
      </c>
      <c r="B17" s="24" t="s">
        <v>27</v>
      </c>
      <c r="C17" s="21" t="s">
        <v>28</v>
      </c>
      <c r="D17" s="21" t="s">
        <v>33</v>
      </c>
      <c r="E17" s="22">
        <v>20</v>
      </c>
      <c r="F17" s="22">
        <v>201.3791781</v>
      </c>
      <c r="G17" s="32">
        <v>0.9</v>
      </c>
      <c r="H17" s="32">
        <v>8.39</v>
      </c>
    </row>
    <row r="18" spans="1:8" ht="15">
      <c r="A18" s="19"/>
      <c r="B18" s="24"/>
      <c r="C18" s="21"/>
      <c r="D18" s="21"/>
      <c r="E18" s="22"/>
      <c r="F18" s="22"/>
      <c r="G18" s="32"/>
      <c r="H18" s="22"/>
    </row>
    <row r="19" spans="1:8" ht="15">
      <c r="A19" s="35"/>
      <c r="B19" s="36" t="s">
        <v>14</v>
      </c>
      <c r="C19" s="37"/>
      <c r="D19" s="37"/>
      <c r="E19" s="38"/>
      <c r="F19" s="38">
        <v>21542.4126028</v>
      </c>
      <c r="G19" s="39">
        <v>95.77000000000001</v>
      </c>
      <c r="H19" s="38"/>
    </row>
    <row r="20" spans="1:8" ht="15">
      <c r="A20" s="14"/>
      <c r="B20" s="20" t="s">
        <v>15</v>
      </c>
      <c r="C20" s="15"/>
      <c r="D20" s="15"/>
      <c r="E20" s="16"/>
      <c r="F20" s="17"/>
      <c r="G20" s="18"/>
      <c r="H20" s="17"/>
    </row>
    <row r="21" spans="1:8" ht="15">
      <c r="A21" s="19"/>
      <c r="B21" s="24" t="s">
        <v>15</v>
      </c>
      <c r="C21" s="21"/>
      <c r="D21" s="21"/>
      <c r="E21" s="22"/>
      <c r="F21" s="22">
        <v>976.8451924</v>
      </c>
      <c r="G21" s="32">
        <v>4.34</v>
      </c>
      <c r="H21" s="57">
        <v>0.0562</v>
      </c>
    </row>
    <row r="22" spans="1:8" ht="15">
      <c r="A22" s="35"/>
      <c r="B22" s="36" t="s">
        <v>14</v>
      </c>
      <c r="C22" s="37"/>
      <c r="D22" s="37"/>
      <c r="E22" s="44"/>
      <c r="F22" s="38">
        <v>976.845</v>
      </c>
      <c r="G22" s="39">
        <v>4.34</v>
      </c>
      <c r="H22" s="38"/>
    </row>
    <row r="23" spans="1:8" ht="15">
      <c r="A23" s="26"/>
      <c r="B23" s="29" t="s">
        <v>16</v>
      </c>
      <c r="C23" s="27"/>
      <c r="D23" s="27"/>
      <c r="E23" s="28"/>
      <c r="F23" s="30"/>
      <c r="G23" s="31"/>
      <c r="H23" s="30"/>
    </row>
    <row r="24" spans="1:8" ht="15">
      <c r="A24" s="26"/>
      <c r="B24" s="29" t="s">
        <v>17</v>
      </c>
      <c r="C24" s="27"/>
      <c r="D24" s="27"/>
      <c r="E24" s="28"/>
      <c r="F24" s="22">
        <v>-23.133383000000208</v>
      </c>
      <c r="G24" s="32">
        <v>-0.11000000000001</v>
      </c>
      <c r="H24" s="22"/>
    </row>
    <row r="25" spans="1:8" ht="15">
      <c r="A25" s="35"/>
      <c r="B25" s="45" t="s">
        <v>14</v>
      </c>
      <c r="C25" s="37"/>
      <c r="D25" s="37"/>
      <c r="E25" s="44"/>
      <c r="F25" s="38">
        <v>-23.133383000000208</v>
      </c>
      <c r="G25" s="39">
        <v>-0.11000000000001</v>
      </c>
      <c r="H25" s="38"/>
    </row>
    <row r="26" spans="1:8" ht="15">
      <c r="A26" s="46"/>
      <c r="B26" s="48" t="s">
        <v>18</v>
      </c>
      <c r="C26" s="47"/>
      <c r="D26" s="47"/>
      <c r="E26" s="47"/>
      <c r="F26" s="33">
        <v>22496.124</v>
      </c>
      <c r="G26" s="34" t="s">
        <v>19</v>
      </c>
      <c r="H26" s="33"/>
    </row>
    <row r="28" spans="1:7" ht="30.75" customHeight="1">
      <c r="A28" s="79" t="s">
        <v>96</v>
      </c>
      <c r="B28" s="157" t="s">
        <v>97</v>
      </c>
      <c r="C28" s="157"/>
      <c r="D28" s="157"/>
      <c r="E28" s="157"/>
      <c r="F28" s="157"/>
      <c r="G28" s="158"/>
    </row>
    <row r="30" spans="1:5" ht="15">
      <c r="A30" s="78" t="s">
        <v>96</v>
      </c>
      <c r="B30" s="80" t="s">
        <v>98</v>
      </c>
      <c r="C30" s="80"/>
      <c r="D30" s="80"/>
      <c r="E30" s="80"/>
    </row>
    <row r="31" spans="2:5" ht="15">
      <c r="B31" s="81" t="s">
        <v>99</v>
      </c>
      <c r="C31" s="81"/>
      <c r="D31" s="81"/>
      <c r="E31" s="81"/>
    </row>
    <row r="32" spans="2:6" ht="30.75" customHeight="1">
      <c r="B32" s="159" t="s">
        <v>100</v>
      </c>
      <c r="C32" s="159"/>
      <c r="D32" s="159"/>
      <c r="E32" s="159"/>
      <c r="F32" s="159"/>
    </row>
  </sheetData>
  <sheetProtection/>
  <mergeCells count="4">
    <mergeCell ref="A2:H2"/>
    <mergeCell ref="A3:H3"/>
    <mergeCell ref="B28:G28"/>
    <mergeCell ref="B32:F32"/>
  </mergeCells>
  <conditionalFormatting sqref="C19:D19 C22:E25 F23 H23">
    <cfRule type="cellIs" priority="1" dxfId="27" operator="lessThan" stopIfTrue="1">
      <formula>0</formula>
    </cfRule>
  </conditionalFormatting>
  <conditionalFormatting sqref="G23">
    <cfRule type="cellIs" priority="2" dxfId="27"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78" customWidth="1"/>
    <col min="2" max="2" width="57.8515625" style="78" customWidth="1"/>
    <col min="3" max="3" width="17.710937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94</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30</v>
      </c>
      <c r="C7" s="21" t="s">
        <v>31</v>
      </c>
      <c r="D7" s="21" t="s">
        <v>69</v>
      </c>
      <c r="E7" s="22">
        <v>162</v>
      </c>
      <c r="F7" s="22">
        <v>1500</v>
      </c>
      <c r="G7" s="32">
        <v>9.07</v>
      </c>
      <c r="H7" s="32">
        <v>8.64</v>
      </c>
    </row>
    <row r="8" spans="1:8" ht="15">
      <c r="A8" s="19">
        <f>A7+1</f>
        <v>2</v>
      </c>
      <c r="B8" s="24" t="s">
        <v>37</v>
      </c>
      <c r="C8" s="21" t="s">
        <v>38</v>
      </c>
      <c r="D8" s="21" t="s">
        <v>70</v>
      </c>
      <c r="E8" s="22">
        <v>80</v>
      </c>
      <c r="F8" s="22">
        <v>266.72</v>
      </c>
      <c r="G8" s="32">
        <v>1.61</v>
      </c>
      <c r="H8" s="32">
        <v>8.64</v>
      </c>
    </row>
    <row r="9" spans="1:8" ht="15">
      <c r="A9" s="19">
        <f>A8+1</f>
        <v>3</v>
      </c>
      <c r="B9" s="24" t="s">
        <v>44</v>
      </c>
      <c r="C9" s="21" t="s">
        <v>45</v>
      </c>
      <c r="D9" s="21" t="s">
        <v>46</v>
      </c>
      <c r="E9" s="22">
        <v>100</v>
      </c>
      <c r="F9" s="22">
        <v>8.75</v>
      </c>
      <c r="G9" s="32">
        <v>0.05</v>
      </c>
      <c r="H9" s="32">
        <v>16</v>
      </c>
    </row>
    <row r="10" spans="1:8" ht="15">
      <c r="A10" s="19"/>
      <c r="B10" s="24"/>
      <c r="C10" s="21"/>
      <c r="D10" s="21"/>
      <c r="E10" s="22"/>
      <c r="F10" s="22"/>
      <c r="G10" s="32"/>
      <c r="H10" s="22"/>
    </row>
    <row r="11" spans="1:8" ht="15">
      <c r="A11" s="19"/>
      <c r="B11" s="20" t="s">
        <v>12</v>
      </c>
      <c r="C11" s="21"/>
      <c r="D11" s="21"/>
      <c r="E11" s="22"/>
      <c r="F11" s="22"/>
      <c r="G11" s="32"/>
      <c r="H11" s="22"/>
    </row>
    <row r="12" spans="1:8" s="55" customFormat="1" ht="15">
      <c r="A12" s="50">
        <v>4</v>
      </c>
      <c r="B12" s="56" t="s">
        <v>55</v>
      </c>
      <c r="C12" s="52" t="s">
        <v>42</v>
      </c>
      <c r="D12" s="52" t="s">
        <v>106</v>
      </c>
      <c r="E12" s="53">
        <v>1127</v>
      </c>
      <c r="F12" s="53">
        <v>5523.942261</v>
      </c>
      <c r="G12" s="54">
        <v>33.41</v>
      </c>
      <c r="H12" s="54">
        <v>6.4</v>
      </c>
    </row>
    <row r="13" spans="1:8" s="55" customFormat="1" ht="15">
      <c r="A13" s="50">
        <f>A12+1</f>
        <v>5</v>
      </c>
      <c r="B13" s="56" t="s">
        <v>50</v>
      </c>
      <c r="C13" s="52" t="s">
        <v>51</v>
      </c>
      <c r="D13" s="52" t="s">
        <v>52</v>
      </c>
      <c r="E13" s="53">
        <v>900</v>
      </c>
      <c r="F13" s="53">
        <v>4478.9921456</v>
      </c>
      <c r="G13" s="54">
        <v>27.09</v>
      </c>
      <c r="H13" s="54">
        <v>5.3</v>
      </c>
    </row>
    <row r="14" spans="1:8" s="55" customFormat="1" ht="15">
      <c r="A14" s="50">
        <f>A13+1</f>
        <v>6</v>
      </c>
      <c r="B14" s="56" t="s">
        <v>47</v>
      </c>
      <c r="C14" s="52" t="s">
        <v>48</v>
      </c>
      <c r="D14" s="52" t="s">
        <v>49</v>
      </c>
      <c r="E14" s="53">
        <v>800</v>
      </c>
      <c r="F14" s="53">
        <v>3983.0313514</v>
      </c>
      <c r="G14" s="54">
        <v>24.09</v>
      </c>
      <c r="H14" s="54">
        <v>5.3</v>
      </c>
    </row>
    <row r="15" spans="1:8" s="55" customFormat="1" ht="15">
      <c r="A15" s="50">
        <f>A14+1</f>
        <v>7</v>
      </c>
      <c r="B15" s="56" t="s">
        <v>53</v>
      </c>
      <c r="C15" s="52" t="s">
        <v>48</v>
      </c>
      <c r="D15" s="52" t="s">
        <v>54</v>
      </c>
      <c r="E15" s="53">
        <v>68</v>
      </c>
      <c r="F15" s="53">
        <v>336.3019872</v>
      </c>
      <c r="G15" s="54">
        <v>2.03</v>
      </c>
      <c r="H15" s="54">
        <v>6.2</v>
      </c>
    </row>
    <row r="16" spans="1:8" s="55" customFormat="1" ht="15">
      <c r="A16" s="50">
        <f>A15+1</f>
        <v>8</v>
      </c>
      <c r="B16" s="56" t="s">
        <v>41</v>
      </c>
      <c r="C16" s="52" t="s">
        <v>42</v>
      </c>
      <c r="D16" s="52" t="s">
        <v>43</v>
      </c>
      <c r="E16" s="53">
        <v>62</v>
      </c>
      <c r="F16" s="53">
        <v>306.5532453</v>
      </c>
      <c r="G16" s="54">
        <v>1.85</v>
      </c>
      <c r="H16" s="54">
        <v>6.15</v>
      </c>
    </row>
    <row r="17" spans="1:8" ht="15">
      <c r="A17" s="19"/>
      <c r="B17" s="24"/>
      <c r="C17" s="21"/>
      <c r="D17" s="21"/>
      <c r="E17" s="22"/>
      <c r="F17" s="22"/>
      <c r="G17" s="32"/>
      <c r="H17" s="22"/>
    </row>
    <row r="18" spans="1:8" ht="15">
      <c r="A18" s="35"/>
      <c r="B18" s="36" t="s">
        <v>14</v>
      </c>
      <c r="C18" s="37"/>
      <c r="D18" s="37"/>
      <c r="E18" s="38"/>
      <c r="F18" s="38">
        <v>16404.2909905</v>
      </c>
      <c r="G18" s="39">
        <v>99.2</v>
      </c>
      <c r="H18" s="38"/>
    </row>
    <row r="19" spans="1:8" ht="15">
      <c r="A19" s="14"/>
      <c r="B19" s="20" t="s">
        <v>15</v>
      </c>
      <c r="C19" s="15"/>
      <c r="D19" s="15"/>
      <c r="E19" s="16"/>
      <c r="F19" s="17"/>
      <c r="G19" s="18"/>
      <c r="H19" s="17"/>
    </row>
    <row r="20" spans="1:8" ht="15">
      <c r="A20" s="19"/>
      <c r="B20" s="24" t="s">
        <v>15</v>
      </c>
      <c r="C20" s="21"/>
      <c r="D20" s="21"/>
      <c r="E20" s="22"/>
      <c r="F20" s="22">
        <v>141.7156623</v>
      </c>
      <c r="G20" s="32">
        <v>0.86</v>
      </c>
      <c r="H20" s="57">
        <v>0.0562</v>
      </c>
    </row>
    <row r="21" spans="1:8" ht="15">
      <c r="A21" s="35"/>
      <c r="B21" s="36" t="s">
        <v>14</v>
      </c>
      <c r="C21" s="37"/>
      <c r="D21" s="37"/>
      <c r="E21" s="44"/>
      <c r="F21" s="38">
        <v>141.716</v>
      </c>
      <c r="G21" s="39">
        <v>0.86</v>
      </c>
      <c r="H21" s="38"/>
    </row>
    <row r="22" spans="1:8" ht="15">
      <c r="A22" s="26"/>
      <c r="B22" s="29" t="s">
        <v>16</v>
      </c>
      <c r="C22" s="27"/>
      <c r="D22" s="27"/>
      <c r="E22" s="28"/>
      <c r="F22" s="30"/>
      <c r="G22" s="31"/>
      <c r="H22" s="30"/>
    </row>
    <row r="23" spans="1:8" ht="15">
      <c r="A23" s="26"/>
      <c r="B23" s="29" t="s">
        <v>17</v>
      </c>
      <c r="C23" s="27"/>
      <c r="D23" s="27"/>
      <c r="E23" s="28"/>
      <c r="F23" s="22">
        <v>-10.428128100002</v>
      </c>
      <c r="G23" s="32">
        <v>-0.06000000000000283</v>
      </c>
      <c r="H23" s="22"/>
    </row>
    <row r="24" spans="1:8" ht="15">
      <c r="A24" s="35"/>
      <c r="B24" s="45" t="s">
        <v>14</v>
      </c>
      <c r="C24" s="37"/>
      <c r="D24" s="37"/>
      <c r="E24" s="44"/>
      <c r="F24" s="38">
        <v>-10.428128100002</v>
      </c>
      <c r="G24" s="39">
        <v>-0.06000000000000283</v>
      </c>
      <c r="H24" s="38"/>
    </row>
    <row r="25" spans="1:8" ht="15">
      <c r="A25" s="46"/>
      <c r="B25" s="48" t="s">
        <v>18</v>
      </c>
      <c r="C25" s="47"/>
      <c r="D25" s="47"/>
      <c r="E25" s="47"/>
      <c r="F25" s="33">
        <v>16535.579</v>
      </c>
      <c r="G25" s="34" t="s">
        <v>19</v>
      </c>
      <c r="H25" s="33"/>
    </row>
    <row r="27" spans="1:7" ht="30.75" customHeight="1">
      <c r="A27" s="79" t="s">
        <v>96</v>
      </c>
      <c r="B27" s="157" t="s">
        <v>97</v>
      </c>
      <c r="C27" s="157"/>
      <c r="D27" s="157"/>
      <c r="E27" s="157"/>
      <c r="F27" s="157"/>
      <c r="G27" s="158"/>
    </row>
    <row r="29" spans="1:5" ht="15">
      <c r="A29" s="78" t="s">
        <v>96</v>
      </c>
      <c r="B29" s="80" t="s">
        <v>98</v>
      </c>
      <c r="C29" s="80"/>
      <c r="D29" s="80"/>
      <c r="E29" s="80"/>
    </row>
    <row r="30" spans="2:5" ht="15">
      <c r="B30" s="81" t="s">
        <v>99</v>
      </c>
      <c r="C30" s="81"/>
      <c r="D30" s="81"/>
      <c r="E30" s="81"/>
    </row>
    <row r="31" spans="2:6" ht="30.75" customHeight="1">
      <c r="B31" s="159" t="s">
        <v>100</v>
      </c>
      <c r="C31" s="159"/>
      <c r="D31" s="159"/>
      <c r="E31" s="159"/>
      <c r="F31" s="159"/>
    </row>
  </sheetData>
  <sheetProtection/>
  <mergeCells count="4">
    <mergeCell ref="A2:H2"/>
    <mergeCell ref="A3:H3"/>
    <mergeCell ref="B27:G27"/>
    <mergeCell ref="B31:F31"/>
  </mergeCells>
  <conditionalFormatting sqref="C18:D18 C21:E24 F22 H22">
    <cfRule type="cellIs" priority="1" dxfId="27" operator="lessThan" stopIfTrue="1">
      <formula>0</formula>
    </cfRule>
  </conditionalFormatting>
  <conditionalFormatting sqref="G22">
    <cfRule type="cellIs" priority="2" dxfId="27"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4"/>
  <sheetViews>
    <sheetView zoomScalePageLayoutView="0" workbookViewId="0" topLeftCell="A1">
      <selection activeCell="B6" sqref="B6"/>
    </sheetView>
  </sheetViews>
  <sheetFormatPr defaultColWidth="9.140625" defaultRowHeight="15"/>
  <cols>
    <col min="1" max="1" width="7.28125" style="78" customWidth="1"/>
    <col min="2" max="2" width="57.8515625" style="78" customWidth="1"/>
    <col min="3" max="3" width="17.710937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95</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26</v>
      </c>
      <c r="E7" s="22">
        <v>250</v>
      </c>
      <c r="F7" s="22">
        <v>2500</v>
      </c>
      <c r="G7" s="32">
        <v>12.59</v>
      </c>
      <c r="H7" s="32">
        <v>9.75</v>
      </c>
    </row>
    <row r="8" spans="1:8" ht="15">
      <c r="A8" s="19">
        <v>2</v>
      </c>
      <c r="B8" s="24" t="s">
        <v>102</v>
      </c>
      <c r="C8" s="21" t="s">
        <v>103</v>
      </c>
      <c r="D8" s="21" t="s">
        <v>104</v>
      </c>
      <c r="E8" s="22">
        <v>150</v>
      </c>
      <c r="F8" s="22">
        <v>1500.7232877</v>
      </c>
      <c r="G8" s="32">
        <v>7.56</v>
      </c>
      <c r="H8" s="32">
        <v>8.8</v>
      </c>
    </row>
    <row r="9" spans="1:8" ht="15">
      <c r="A9" s="19">
        <v>3</v>
      </c>
      <c r="B9" s="24" t="s">
        <v>30</v>
      </c>
      <c r="C9" s="21" t="s">
        <v>31</v>
      </c>
      <c r="D9" s="21" t="s">
        <v>71</v>
      </c>
      <c r="E9" s="22">
        <v>80</v>
      </c>
      <c r="F9" s="22">
        <v>800</v>
      </c>
      <c r="G9" s="32">
        <v>4.03</v>
      </c>
      <c r="H9" s="32">
        <v>8.64</v>
      </c>
    </row>
    <row r="10" spans="1:8" ht="15">
      <c r="A10" s="19">
        <v>4</v>
      </c>
      <c r="B10" s="24" t="s">
        <v>23</v>
      </c>
      <c r="C10" s="21" t="s">
        <v>24</v>
      </c>
      <c r="D10" s="21" t="s">
        <v>72</v>
      </c>
      <c r="E10" s="22">
        <v>80</v>
      </c>
      <c r="F10" s="22">
        <v>800</v>
      </c>
      <c r="G10" s="32">
        <v>4.03</v>
      </c>
      <c r="H10" s="32">
        <v>9.93</v>
      </c>
    </row>
    <row r="11" spans="1:8" ht="15">
      <c r="A11" s="19">
        <v>5</v>
      </c>
      <c r="B11" s="24" t="s">
        <v>37</v>
      </c>
      <c r="C11" s="21" t="s">
        <v>38</v>
      </c>
      <c r="D11" s="21" t="s">
        <v>73</v>
      </c>
      <c r="E11" s="22">
        <v>25</v>
      </c>
      <c r="F11" s="22">
        <v>250</v>
      </c>
      <c r="G11" s="32">
        <v>1.26</v>
      </c>
      <c r="H11" s="32">
        <v>8.64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27</v>
      </c>
      <c r="C14" s="21" t="s">
        <v>28</v>
      </c>
      <c r="D14" s="21" t="s">
        <v>64</v>
      </c>
      <c r="E14" s="22">
        <v>350</v>
      </c>
      <c r="F14" s="22">
        <v>3524.1356164</v>
      </c>
      <c r="G14" s="32">
        <v>17.75</v>
      </c>
      <c r="H14" s="32">
        <v>8.39</v>
      </c>
    </row>
    <row r="15" spans="1:8" ht="15">
      <c r="A15" s="19">
        <f>A14+1</f>
        <v>7</v>
      </c>
      <c r="B15" s="24" t="s">
        <v>34</v>
      </c>
      <c r="C15" s="21" t="s">
        <v>35</v>
      </c>
      <c r="D15" s="21" t="s">
        <v>66</v>
      </c>
      <c r="E15" s="22">
        <v>410</v>
      </c>
      <c r="F15" s="22">
        <v>2047.3290015</v>
      </c>
      <c r="G15" s="32">
        <v>10.31</v>
      </c>
      <c r="H15" s="32">
        <v>10.8</v>
      </c>
    </row>
    <row r="16" spans="1:8" ht="15">
      <c r="A16" s="19">
        <f>A15+1</f>
        <v>8</v>
      </c>
      <c r="B16" s="24" t="s">
        <v>23</v>
      </c>
      <c r="C16" s="21" t="s">
        <v>24</v>
      </c>
      <c r="D16" s="21" t="s">
        <v>74</v>
      </c>
      <c r="E16" s="22">
        <v>100</v>
      </c>
      <c r="F16" s="22">
        <v>1000</v>
      </c>
      <c r="G16" s="32">
        <v>5.04</v>
      </c>
      <c r="H16" s="32">
        <v>9.93</v>
      </c>
    </row>
    <row r="17" spans="1:8" ht="15">
      <c r="A17" s="19">
        <f>A16+1</f>
        <v>9</v>
      </c>
      <c r="B17" s="24" t="s">
        <v>27</v>
      </c>
      <c r="C17" s="21" t="s">
        <v>28</v>
      </c>
      <c r="D17" s="21" t="s">
        <v>33</v>
      </c>
      <c r="E17" s="22">
        <v>50</v>
      </c>
      <c r="F17" s="22">
        <v>503.4479452</v>
      </c>
      <c r="G17" s="32">
        <v>2.54</v>
      </c>
      <c r="H17" s="32">
        <v>8.39</v>
      </c>
    </row>
    <row r="18" spans="1:8" ht="15">
      <c r="A18" s="19">
        <f>A17+1</f>
        <v>10</v>
      </c>
      <c r="B18" s="24" t="s">
        <v>37</v>
      </c>
      <c r="C18" s="21" t="s">
        <v>38</v>
      </c>
      <c r="D18" s="21" t="s">
        <v>75</v>
      </c>
      <c r="E18" s="22">
        <v>25</v>
      </c>
      <c r="F18" s="22">
        <v>250</v>
      </c>
      <c r="G18" s="32">
        <v>1.26</v>
      </c>
      <c r="H18" s="32">
        <v>8.64</v>
      </c>
    </row>
    <row r="19" spans="1:8" ht="15">
      <c r="A19" s="19">
        <f>A18+1</f>
        <v>11</v>
      </c>
      <c r="B19" s="24" t="s">
        <v>44</v>
      </c>
      <c r="C19" s="21" t="s">
        <v>45</v>
      </c>
      <c r="D19" s="21" t="s">
        <v>46</v>
      </c>
      <c r="E19" s="22">
        <v>100</v>
      </c>
      <c r="F19" s="22">
        <v>8.75</v>
      </c>
      <c r="G19" s="32">
        <v>0.04</v>
      </c>
      <c r="H19" s="32">
        <v>16</v>
      </c>
    </row>
    <row r="20" spans="1:8" ht="15">
      <c r="A20" s="19"/>
      <c r="B20" s="24"/>
      <c r="C20" s="21"/>
      <c r="D20" s="21"/>
      <c r="E20" s="22"/>
      <c r="F20" s="22"/>
      <c r="G20" s="32"/>
      <c r="H20" s="22"/>
    </row>
    <row r="21" spans="1:8" ht="15">
      <c r="A21" s="35"/>
      <c r="B21" s="36" t="s">
        <v>14</v>
      </c>
      <c r="C21" s="37"/>
      <c r="D21" s="37"/>
      <c r="E21" s="38"/>
      <c r="F21" s="38">
        <v>13184.3858508</v>
      </c>
      <c r="G21" s="39">
        <v>66.41</v>
      </c>
      <c r="H21" s="38"/>
    </row>
    <row r="22" spans="1:8" ht="15">
      <c r="A22" s="14"/>
      <c r="B22" s="20" t="s">
        <v>15</v>
      </c>
      <c r="C22" s="15"/>
      <c r="D22" s="15"/>
      <c r="E22" s="16"/>
      <c r="F22" s="17"/>
      <c r="G22" s="18"/>
      <c r="H22" s="17"/>
    </row>
    <row r="23" spans="1:8" ht="15">
      <c r="A23" s="19"/>
      <c r="B23" s="24" t="s">
        <v>15</v>
      </c>
      <c r="C23" s="21"/>
      <c r="D23" s="21"/>
      <c r="E23" s="22"/>
      <c r="F23" s="22">
        <v>6287.7238393</v>
      </c>
      <c r="G23" s="32">
        <v>31.66</v>
      </c>
      <c r="H23" s="57">
        <v>0.0562</v>
      </c>
    </row>
    <row r="24" spans="1:8" ht="15">
      <c r="A24" s="35"/>
      <c r="B24" s="36" t="s">
        <v>14</v>
      </c>
      <c r="C24" s="37"/>
      <c r="D24" s="37"/>
      <c r="E24" s="44"/>
      <c r="F24" s="38">
        <v>6287.724</v>
      </c>
      <c r="G24" s="39">
        <v>31.66</v>
      </c>
      <c r="H24" s="38"/>
    </row>
    <row r="25" spans="1:8" ht="15">
      <c r="A25" s="26"/>
      <c r="B25" s="29" t="s">
        <v>16</v>
      </c>
      <c r="C25" s="27"/>
      <c r="D25" s="27"/>
      <c r="E25" s="28"/>
      <c r="F25" s="30"/>
      <c r="G25" s="31"/>
      <c r="H25" s="30"/>
    </row>
    <row r="26" spans="1:8" ht="15">
      <c r="A26" s="26"/>
      <c r="B26" s="29" t="s">
        <v>17</v>
      </c>
      <c r="C26" s="27"/>
      <c r="D26" s="27"/>
      <c r="E26" s="28"/>
      <c r="F26" s="22">
        <v>386.9951479000001</v>
      </c>
      <c r="G26" s="32">
        <v>1.929999999999998</v>
      </c>
      <c r="H26" s="22"/>
    </row>
    <row r="27" spans="1:8" ht="15">
      <c r="A27" s="35"/>
      <c r="B27" s="45" t="s">
        <v>14</v>
      </c>
      <c r="C27" s="37"/>
      <c r="D27" s="37"/>
      <c r="E27" s="44"/>
      <c r="F27" s="38">
        <v>386.9951479000001</v>
      </c>
      <c r="G27" s="39">
        <v>1.929999999999998</v>
      </c>
      <c r="H27" s="38"/>
    </row>
    <row r="28" spans="1:8" ht="15">
      <c r="A28" s="46"/>
      <c r="B28" s="48" t="s">
        <v>18</v>
      </c>
      <c r="C28" s="47"/>
      <c r="D28" s="47"/>
      <c r="E28" s="47"/>
      <c r="F28" s="33">
        <v>19859.105</v>
      </c>
      <c r="G28" s="34" t="s">
        <v>19</v>
      </c>
      <c r="H28" s="33"/>
    </row>
    <row r="30" spans="1:7" ht="30.75" customHeight="1">
      <c r="A30" s="79" t="s">
        <v>96</v>
      </c>
      <c r="B30" s="157" t="s">
        <v>97</v>
      </c>
      <c r="C30" s="157"/>
      <c r="D30" s="157"/>
      <c r="E30" s="157"/>
      <c r="F30" s="157"/>
      <c r="G30" s="158"/>
    </row>
    <row r="32" spans="1:5" ht="15">
      <c r="A32" s="78" t="s">
        <v>96</v>
      </c>
      <c r="B32" s="80" t="s">
        <v>98</v>
      </c>
      <c r="C32" s="80"/>
      <c r="D32" s="80"/>
      <c r="E32" s="80"/>
    </row>
    <row r="33" spans="2:5" ht="15">
      <c r="B33" s="81" t="s">
        <v>99</v>
      </c>
      <c r="C33" s="81"/>
      <c r="D33" s="81"/>
      <c r="E33" s="81"/>
    </row>
    <row r="34" spans="2:6" ht="30.75" customHeight="1">
      <c r="B34" s="159" t="s">
        <v>100</v>
      </c>
      <c r="C34" s="159"/>
      <c r="D34" s="159"/>
      <c r="E34" s="159"/>
      <c r="F34" s="159"/>
    </row>
  </sheetData>
  <sheetProtection/>
  <mergeCells count="4">
    <mergeCell ref="A2:H2"/>
    <mergeCell ref="A3:H3"/>
    <mergeCell ref="B30:G30"/>
    <mergeCell ref="B34:F34"/>
  </mergeCells>
  <conditionalFormatting sqref="C21:D21 C24:E27 F25 H25">
    <cfRule type="cellIs" priority="1" dxfId="27" operator="lessThan" stopIfTrue="1">
      <formula>0</formula>
    </cfRule>
  </conditionalFormatting>
  <conditionalFormatting sqref="G25">
    <cfRule type="cellIs" priority="2" dxfId="27"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77"/>
  <sheetViews>
    <sheetView zoomScalePageLayoutView="0" workbookViewId="0" topLeftCell="C1">
      <selection activeCell="E1" sqref="E1"/>
    </sheetView>
  </sheetViews>
  <sheetFormatPr defaultColWidth="9.140625" defaultRowHeight="15"/>
  <cols>
    <col min="1" max="2" width="13.00390625" style="204" hidden="1" customWidth="1"/>
    <col min="3" max="3" width="7.57421875" style="204" customWidth="1"/>
    <col min="4" max="4" width="71.140625" style="204" customWidth="1"/>
    <col min="5" max="5" width="25.7109375" style="204" customWidth="1"/>
    <col min="6" max="6" width="16.28125" style="204" customWidth="1"/>
    <col min="7" max="7" width="20.00390625" style="204" bestFit="1" customWidth="1"/>
    <col min="8" max="8" width="17.8515625" style="204" customWidth="1"/>
    <col min="9" max="10" width="14.7109375" style="204" customWidth="1"/>
    <col min="11" max="11" width="21.00390625" style="204" hidden="1" customWidth="1"/>
    <col min="12" max="12" width="9.140625" style="206" hidden="1" customWidth="1"/>
    <col min="13" max="13" width="15.140625" style="207" customWidth="1"/>
    <col min="14" max="14" width="23.421875" style="204" bestFit="1" customWidth="1"/>
    <col min="15" max="16" width="9.28125" style="204" bestFit="1" customWidth="1"/>
    <col min="17" max="16384" width="9.140625" style="204" customWidth="1"/>
  </cols>
  <sheetData>
    <row r="1" ht="15.75">
      <c r="G1" s="205"/>
    </row>
    <row r="2" ht="15.75">
      <c r="G2" s="205"/>
    </row>
    <row r="3" ht="15.75">
      <c r="G3" s="205"/>
    </row>
    <row r="4" ht="15.75">
      <c r="G4" s="205"/>
    </row>
    <row r="5" spans="3:7" ht="15.75">
      <c r="C5" s="207" t="s">
        <v>392</v>
      </c>
      <c r="G5" s="205"/>
    </row>
    <row r="6" spans="3:10" ht="15.75" customHeight="1">
      <c r="C6" s="208" t="s">
        <v>393</v>
      </c>
      <c r="D6" s="209"/>
      <c r="E6" s="209"/>
      <c r="F6" s="209"/>
      <c r="G6" s="209"/>
      <c r="H6" s="209"/>
      <c r="I6" s="210"/>
      <c r="J6" s="211"/>
    </row>
    <row r="7" spans="3:10" ht="15.75" customHeight="1">
      <c r="C7" s="212" t="s">
        <v>394</v>
      </c>
      <c r="D7" s="213"/>
      <c r="E7" s="213"/>
      <c r="F7" s="213"/>
      <c r="G7" s="213"/>
      <c r="H7" s="213"/>
      <c r="I7" s="214"/>
      <c r="J7" s="211"/>
    </row>
    <row r="8" spans="3:12" ht="15.75">
      <c r="C8" s="215" t="s">
        <v>395</v>
      </c>
      <c r="D8" s="216"/>
      <c r="E8" s="216"/>
      <c r="F8" s="216"/>
      <c r="G8" s="216"/>
      <c r="H8" s="216"/>
      <c r="I8" s="217"/>
      <c r="J8" s="207"/>
      <c r="K8" s="218"/>
      <c r="L8" s="219"/>
    </row>
    <row r="9" spans="3:12" ht="15.75">
      <c r="C9" s="220"/>
      <c r="D9" s="221"/>
      <c r="E9" s="221"/>
      <c r="F9" s="221"/>
      <c r="G9" s="221"/>
      <c r="H9" s="221"/>
      <c r="I9" s="222"/>
      <c r="J9" s="222"/>
      <c r="K9" s="218"/>
      <c r="L9" s="219"/>
    </row>
    <row r="10" spans="3:13" ht="15.75">
      <c r="C10" s="223" t="s">
        <v>2</v>
      </c>
      <c r="D10" s="224" t="s">
        <v>396</v>
      </c>
      <c r="E10" s="224" t="s">
        <v>397</v>
      </c>
      <c r="F10" s="225" t="s">
        <v>5</v>
      </c>
      <c r="G10" s="224" t="s">
        <v>6</v>
      </c>
      <c r="H10" s="226" t="s">
        <v>398</v>
      </c>
      <c r="I10" s="227" t="s">
        <v>399</v>
      </c>
      <c r="J10" s="227" t="s">
        <v>9</v>
      </c>
      <c r="K10" s="228"/>
      <c r="M10" s="229"/>
    </row>
    <row r="11" spans="3:13" ht="15.75">
      <c r="C11" s="223"/>
      <c r="D11" s="224"/>
      <c r="E11" s="224"/>
      <c r="F11" s="225"/>
      <c r="G11" s="224"/>
      <c r="H11" s="226" t="s">
        <v>400</v>
      </c>
      <c r="I11" s="227"/>
      <c r="J11" s="227"/>
      <c r="K11" s="228"/>
      <c r="M11" s="229"/>
    </row>
    <row r="12" spans="3:12" s="207" customFormat="1" ht="15.75">
      <c r="C12" s="230"/>
      <c r="D12" s="230"/>
      <c r="E12" s="230"/>
      <c r="F12" s="230"/>
      <c r="G12" s="230"/>
      <c r="H12" s="231"/>
      <c r="I12" s="232"/>
      <c r="J12" s="232"/>
      <c r="K12" s="204"/>
      <c r="L12" s="206"/>
    </row>
    <row r="13" spans="1:12" s="207" customFormat="1" ht="15.75">
      <c r="A13" s="207" t="str">
        <f aca="true" t="shared" si="0" ref="A13:A19">+$C$6&amp;D13</f>
        <v>IL&amp;FS  Infrastructure Debt Fund Series 1CDebt instrument - listed / Awaiting listing</v>
      </c>
      <c r="C13" s="19"/>
      <c r="D13" s="20" t="s">
        <v>10</v>
      </c>
      <c r="E13" s="21"/>
      <c r="F13" s="21"/>
      <c r="G13" s="22"/>
      <c r="H13" s="22"/>
      <c r="I13" s="23"/>
      <c r="J13" s="22"/>
      <c r="K13" s="233"/>
      <c r="L13" s="234"/>
    </row>
    <row r="14" spans="3:12" s="207" customFormat="1" ht="15.75">
      <c r="C14" s="19">
        <v>1</v>
      </c>
      <c r="D14" s="24" t="s">
        <v>20</v>
      </c>
      <c r="E14" s="21" t="s">
        <v>21</v>
      </c>
      <c r="F14" s="21" t="s">
        <v>22</v>
      </c>
      <c r="G14" s="22">
        <v>490</v>
      </c>
      <c r="H14" s="22">
        <v>4900</v>
      </c>
      <c r="I14" s="32">
        <v>10.62</v>
      </c>
      <c r="J14" s="32">
        <v>9.75</v>
      </c>
      <c r="K14" s="233"/>
      <c r="L14" s="234"/>
    </row>
    <row r="15" spans="1:12" s="207" customFormat="1" ht="15.75">
      <c r="A15" s="207" t="str">
        <f t="shared" si="0"/>
        <v>IL&amp;FS  Infrastructure Debt Fund Series 1CEmami Frank Ross Limited</v>
      </c>
      <c r="C15" s="19">
        <v>2</v>
      </c>
      <c r="D15" s="24" t="s">
        <v>23</v>
      </c>
      <c r="E15" s="21" t="s">
        <v>24</v>
      </c>
      <c r="F15" s="21" t="s">
        <v>25</v>
      </c>
      <c r="G15" s="22">
        <v>480</v>
      </c>
      <c r="H15" s="22">
        <v>4800</v>
      </c>
      <c r="I15" s="32">
        <v>10.4</v>
      </c>
      <c r="J15" s="32">
        <v>9.93</v>
      </c>
      <c r="K15" s="233"/>
      <c r="L15" s="234"/>
    </row>
    <row r="16" spans="1:12" s="207" customFormat="1" ht="15.75">
      <c r="A16" s="207" t="str">
        <f t="shared" si="0"/>
        <v>IL&amp;FS  Infrastructure Debt Fund Series 1CThe Bombay Burmah Trading Corp. Ltd</v>
      </c>
      <c r="C16" s="19">
        <v>3</v>
      </c>
      <c r="D16" s="24" t="s">
        <v>102</v>
      </c>
      <c r="E16" s="21" t="s">
        <v>103</v>
      </c>
      <c r="F16" s="21" t="s">
        <v>104</v>
      </c>
      <c r="G16" s="22">
        <v>350</v>
      </c>
      <c r="H16" s="22">
        <v>3501.6876712</v>
      </c>
      <c r="I16" s="32">
        <v>7.59</v>
      </c>
      <c r="J16" s="32">
        <v>8.8</v>
      </c>
      <c r="K16" s="233"/>
      <c r="L16" s="234"/>
    </row>
    <row r="17" spans="1:12" s="207" customFormat="1" ht="15.75">
      <c r="A17" s="207" t="str">
        <f t="shared" si="0"/>
        <v>IL&amp;FS  Infrastructure Debt Fund Series 1CInox Wind Limited</v>
      </c>
      <c r="C17" s="19">
        <v>4</v>
      </c>
      <c r="D17" s="24" t="s">
        <v>20</v>
      </c>
      <c r="E17" s="21" t="s">
        <v>21</v>
      </c>
      <c r="F17" s="21" t="s">
        <v>26</v>
      </c>
      <c r="G17" s="22">
        <v>250</v>
      </c>
      <c r="H17" s="22">
        <v>2500</v>
      </c>
      <c r="I17" s="32">
        <v>5.42</v>
      </c>
      <c r="J17" s="32">
        <v>9.75</v>
      </c>
      <c r="K17" s="233"/>
      <c r="L17" s="234"/>
    </row>
    <row r="18" spans="1:12" s="207" customFormat="1" ht="15.75">
      <c r="A18" s="207" t="str">
        <f t="shared" si="0"/>
        <v>IL&amp;FS  Infrastructure Debt Fund Series 1CShrem Infra Structure Private Limited</v>
      </c>
      <c r="C18" s="19">
        <v>5</v>
      </c>
      <c r="D18" s="24" t="s">
        <v>27</v>
      </c>
      <c r="E18" s="21" t="s">
        <v>28</v>
      </c>
      <c r="F18" s="21" t="s">
        <v>29</v>
      </c>
      <c r="G18" s="22">
        <v>350</v>
      </c>
      <c r="H18" s="22">
        <v>1000</v>
      </c>
      <c r="I18" s="32">
        <v>2.17</v>
      </c>
      <c r="J18" s="32">
        <v>14.25</v>
      </c>
      <c r="K18" s="233"/>
      <c r="L18" s="234"/>
    </row>
    <row r="19" spans="1:12" s="207" customFormat="1" ht="15.75">
      <c r="A19" s="207" t="str">
        <f t="shared" si="0"/>
        <v>IL&amp;FS  Infrastructure Debt Fund Series 1CBhilangana Hydro Power Limited</v>
      </c>
      <c r="C19" s="19">
        <v>6</v>
      </c>
      <c r="D19" s="24" t="s">
        <v>30</v>
      </c>
      <c r="E19" s="21" t="s">
        <v>31</v>
      </c>
      <c r="F19" s="21" t="s">
        <v>32</v>
      </c>
      <c r="G19" s="22">
        <v>40</v>
      </c>
      <c r="H19" s="22">
        <v>400</v>
      </c>
      <c r="I19" s="32">
        <v>0.87</v>
      </c>
      <c r="J19" s="32">
        <v>8.64</v>
      </c>
      <c r="K19" s="233"/>
      <c r="L19" s="234"/>
    </row>
    <row r="20" spans="3:12" s="207" customFormat="1" ht="15.75">
      <c r="C20" s="230"/>
      <c r="D20" s="230"/>
      <c r="E20" s="230"/>
      <c r="F20" s="230"/>
      <c r="G20" s="235"/>
      <c r="H20" s="231"/>
      <c r="I20" s="236"/>
      <c r="J20" s="237"/>
      <c r="K20" s="233"/>
      <c r="L20" s="234"/>
    </row>
    <row r="21" spans="3:12" s="207" customFormat="1" ht="15.75">
      <c r="C21" s="19"/>
      <c r="D21" s="20" t="s">
        <v>11</v>
      </c>
      <c r="E21" s="24"/>
      <c r="F21" s="24"/>
      <c r="G21" s="24"/>
      <c r="H21" s="24"/>
      <c r="I21" s="24"/>
      <c r="J21" s="19"/>
      <c r="K21" s="233"/>
      <c r="L21" s="234"/>
    </row>
    <row r="22" spans="3:12" s="207" customFormat="1" ht="15.75">
      <c r="C22" s="19">
        <v>7</v>
      </c>
      <c r="D22" s="24" t="s">
        <v>27</v>
      </c>
      <c r="E22" s="21" t="s">
        <v>28</v>
      </c>
      <c r="F22" s="21" t="s">
        <v>33</v>
      </c>
      <c r="G22" s="22">
        <v>520</v>
      </c>
      <c r="H22" s="22">
        <v>5235.8586301</v>
      </c>
      <c r="I22" s="32">
        <v>11.35</v>
      </c>
      <c r="J22" s="32">
        <v>8.39</v>
      </c>
      <c r="K22" s="233"/>
      <c r="L22" s="234"/>
    </row>
    <row r="23" spans="3:12" s="207" customFormat="1" ht="15.75">
      <c r="C23" s="19">
        <f>C22+1</f>
        <v>8</v>
      </c>
      <c r="D23" s="24" t="s">
        <v>34</v>
      </c>
      <c r="E23" s="21" t="s">
        <v>35</v>
      </c>
      <c r="F23" s="21" t="s">
        <v>36</v>
      </c>
      <c r="G23" s="22">
        <v>120</v>
      </c>
      <c r="H23" s="22">
        <v>599.21822</v>
      </c>
      <c r="I23" s="32">
        <v>1.3</v>
      </c>
      <c r="J23" s="32">
        <v>10.8</v>
      </c>
      <c r="K23" s="233"/>
      <c r="L23" s="234"/>
    </row>
    <row r="24" spans="3:12" s="207" customFormat="1" ht="15.75">
      <c r="C24" s="19">
        <f>C23+1</f>
        <v>9</v>
      </c>
      <c r="D24" s="24" t="s">
        <v>37</v>
      </c>
      <c r="E24" s="21" t="s">
        <v>38</v>
      </c>
      <c r="F24" s="21" t="s">
        <v>39</v>
      </c>
      <c r="G24" s="22">
        <v>50</v>
      </c>
      <c r="H24" s="22">
        <v>500</v>
      </c>
      <c r="I24" s="32">
        <v>1.08</v>
      </c>
      <c r="J24" s="32">
        <v>8.64</v>
      </c>
      <c r="K24" s="233"/>
      <c r="L24" s="234"/>
    </row>
    <row r="25" spans="3:12" s="207" customFormat="1" ht="15.75">
      <c r="C25" s="19">
        <f>C24+1</f>
        <v>10</v>
      </c>
      <c r="D25" s="24" t="s">
        <v>30</v>
      </c>
      <c r="E25" s="21" t="s">
        <v>31</v>
      </c>
      <c r="F25" s="21" t="s">
        <v>40</v>
      </c>
      <c r="G25" s="22">
        <v>40</v>
      </c>
      <c r="H25" s="22">
        <v>400</v>
      </c>
      <c r="I25" s="32">
        <v>0.87</v>
      </c>
      <c r="J25" s="32">
        <v>8.64</v>
      </c>
      <c r="K25" s="233"/>
      <c r="L25" s="234"/>
    </row>
    <row r="26" spans="3:12" s="207" customFormat="1" ht="15.75">
      <c r="C26" s="50"/>
      <c r="D26" s="56"/>
      <c r="E26" s="52"/>
      <c r="F26" s="52"/>
      <c r="G26" s="53"/>
      <c r="H26" s="53"/>
      <c r="I26" s="54"/>
      <c r="J26" s="54"/>
      <c r="K26" s="233"/>
      <c r="L26" s="234"/>
    </row>
    <row r="27" spans="3:12" s="207" customFormat="1" ht="15.75">
      <c r="C27" s="50"/>
      <c r="D27" s="51" t="s">
        <v>12</v>
      </c>
      <c r="E27" s="52"/>
      <c r="F27" s="52"/>
      <c r="G27" s="53"/>
      <c r="H27" s="53"/>
      <c r="I27" s="54"/>
      <c r="J27" s="53"/>
      <c r="K27" s="233"/>
      <c r="L27" s="234"/>
    </row>
    <row r="28" spans="3:12" s="207" customFormat="1" ht="15.75">
      <c r="C28" s="50">
        <v>11</v>
      </c>
      <c r="D28" s="56" t="s">
        <v>41</v>
      </c>
      <c r="E28" s="52" t="s">
        <v>42</v>
      </c>
      <c r="F28" s="52" t="s">
        <v>43</v>
      </c>
      <c r="G28" s="53">
        <v>50</v>
      </c>
      <c r="H28" s="53">
        <v>247.2203591</v>
      </c>
      <c r="I28" s="54">
        <v>0.54</v>
      </c>
      <c r="J28" s="54">
        <v>6.15</v>
      </c>
      <c r="K28" s="233"/>
      <c r="L28" s="234"/>
    </row>
    <row r="29" spans="3:12" s="207" customFormat="1" ht="15.75">
      <c r="C29" s="19"/>
      <c r="D29" s="24"/>
      <c r="E29" s="21"/>
      <c r="F29" s="21"/>
      <c r="G29" s="22"/>
      <c r="H29" s="22"/>
      <c r="I29" s="32"/>
      <c r="J29" s="22"/>
      <c r="K29" s="233"/>
      <c r="L29" s="234"/>
    </row>
    <row r="30" spans="3:17" s="207" customFormat="1" ht="15.75">
      <c r="C30" s="35"/>
      <c r="D30" s="36" t="s">
        <v>14</v>
      </c>
      <c r="E30" s="37"/>
      <c r="F30" s="37"/>
      <c r="G30" s="38"/>
      <c r="H30" s="38">
        <v>24083.9848804</v>
      </c>
      <c r="I30" s="238">
        <f>H30/H43</f>
        <v>0.5219660838951993</v>
      </c>
      <c r="J30" s="38"/>
      <c r="K30" s="204"/>
      <c r="L30" s="206"/>
      <c r="M30" s="239"/>
      <c r="N30" s="239"/>
      <c r="O30" s="240"/>
      <c r="P30" s="240"/>
      <c r="Q30" s="240"/>
    </row>
    <row r="31" spans="3:12" s="207" customFormat="1" ht="15.75">
      <c r="C31" s="241"/>
      <c r="D31" s="242"/>
      <c r="E31" s="242"/>
      <c r="F31" s="242"/>
      <c r="G31" s="242"/>
      <c r="H31" s="243"/>
      <c r="I31" s="244"/>
      <c r="J31" s="244"/>
      <c r="K31" s="204"/>
      <c r="L31" s="206"/>
    </row>
    <row r="32" spans="3:12" ht="15.75">
      <c r="C32" s="241"/>
      <c r="D32" s="245" t="s">
        <v>401</v>
      </c>
      <c r="E32" s="241"/>
      <c r="F32" s="241"/>
      <c r="G32" s="241"/>
      <c r="H32" s="246"/>
      <c r="I32" s="247"/>
      <c r="J32" s="247"/>
      <c r="K32" s="218" t="s">
        <v>402</v>
      </c>
      <c r="L32" s="219" t="s">
        <v>403</v>
      </c>
    </row>
    <row r="33" spans="2:12" ht="15.75">
      <c r="B33" s="204" t="str">
        <f>+$C$6&amp;D33</f>
        <v>IL&amp;FS  Infrastructure Debt Fund Series 1CTriparty Repo</v>
      </c>
      <c r="C33" s="241"/>
      <c r="D33" s="241" t="s">
        <v>404</v>
      </c>
      <c r="E33" s="248"/>
      <c r="F33" s="248"/>
      <c r="G33" s="248"/>
      <c r="H33" s="22">
        <v>21871.0100554</v>
      </c>
      <c r="I33" s="249">
        <f>H33/H43</f>
        <v>0.4740048428920978</v>
      </c>
      <c r="J33" s="249">
        <v>0.0562</v>
      </c>
      <c r="K33" s="204" t="s">
        <v>405</v>
      </c>
      <c r="L33" s="206">
        <v>0.4026</v>
      </c>
    </row>
    <row r="34" spans="3:10" ht="15.75">
      <c r="C34" s="241"/>
      <c r="D34" s="250" t="s">
        <v>14</v>
      </c>
      <c r="E34" s="250"/>
      <c r="F34" s="250"/>
      <c r="G34" s="250"/>
      <c r="H34" s="251">
        <f>SUM(H33:H33)</f>
        <v>21871.0100554</v>
      </c>
      <c r="I34" s="252">
        <f>H34/H43</f>
        <v>0.4740048428920978</v>
      </c>
      <c r="J34" s="253"/>
    </row>
    <row r="35" spans="3:12" s="207" customFormat="1" ht="15.75">
      <c r="C35" s="241"/>
      <c r="D35" s="241"/>
      <c r="E35" s="241"/>
      <c r="F35" s="241"/>
      <c r="G35" s="241"/>
      <c r="H35" s="246"/>
      <c r="I35" s="247"/>
      <c r="J35" s="247"/>
      <c r="K35" s="204"/>
      <c r="L35" s="206"/>
    </row>
    <row r="36" spans="2:12" s="207" customFormat="1" ht="15.75">
      <c r="B36" s="204" t="str">
        <f>+$C$6&amp;D36</f>
        <v>IL&amp;FS  Infrastructure Debt Fund Series 1CTriparty Repo Margin</v>
      </c>
      <c r="C36" s="230"/>
      <c r="D36" s="245" t="s">
        <v>406</v>
      </c>
      <c r="E36" s="230"/>
      <c r="F36" s="230"/>
      <c r="G36" s="254"/>
      <c r="H36" s="246">
        <v>134.5219889</v>
      </c>
      <c r="I36" s="236">
        <f>H36/H43*100</f>
        <v>0.2915460879610064</v>
      </c>
      <c r="J36" s="236"/>
      <c r="K36" s="233"/>
      <c r="L36" s="234"/>
    </row>
    <row r="37" spans="3:12" s="207" customFormat="1" ht="15.75">
      <c r="C37" s="241"/>
      <c r="D37" s="250" t="s">
        <v>14</v>
      </c>
      <c r="E37" s="250"/>
      <c r="F37" s="250"/>
      <c r="G37" s="255"/>
      <c r="H37" s="256">
        <f>H36</f>
        <v>134.5219889</v>
      </c>
      <c r="I37" s="252">
        <f>H37/H43</f>
        <v>0.002915460879610064</v>
      </c>
      <c r="J37" s="253"/>
      <c r="K37" s="204"/>
      <c r="L37" s="206"/>
    </row>
    <row r="38" spans="3:12" s="207" customFormat="1" ht="15.75">
      <c r="C38" s="241"/>
      <c r="D38" s="241"/>
      <c r="E38" s="241"/>
      <c r="F38" s="241"/>
      <c r="G38" s="241"/>
      <c r="H38" s="246"/>
      <c r="I38" s="247"/>
      <c r="J38" s="247"/>
      <c r="K38" s="204"/>
      <c r="L38" s="206"/>
    </row>
    <row r="39" spans="3:12" s="207" customFormat="1" ht="15.75">
      <c r="C39" s="241"/>
      <c r="D39" s="245" t="s">
        <v>298</v>
      </c>
      <c r="E39" s="241"/>
      <c r="F39" s="241"/>
      <c r="G39" s="241"/>
      <c r="H39" s="246"/>
      <c r="I39" s="247"/>
      <c r="J39" s="247"/>
      <c r="K39" s="204"/>
      <c r="L39" s="206"/>
    </row>
    <row r="40" spans="3:10" ht="15.75">
      <c r="C40" s="230">
        <v>1</v>
      </c>
      <c r="D40" s="241" t="s">
        <v>17</v>
      </c>
      <c r="E40" s="241"/>
      <c r="F40" s="241"/>
      <c r="G40" s="257"/>
      <c r="H40" s="231">
        <v>-79.37</v>
      </c>
      <c r="I40" s="258">
        <f>H40/H43</f>
        <v>-0.0017201658398514118</v>
      </c>
      <c r="J40" s="236"/>
    </row>
    <row r="41" spans="2:12" s="207" customFormat="1" ht="15.75">
      <c r="B41" s="204" t="str">
        <f>+$C$6&amp;D41</f>
        <v>IL&amp;FS  Infrastructure Debt Fund Series 1CCash &amp; Cash Equivalents</v>
      </c>
      <c r="C41" s="230">
        <v>2</v>
      </c>
      <c r="D41" s="230" t="s">
        <v>16</v>
      </c>
      <c r="E41" s="230"/>
      <c r="F41" s="230"/>
      <c r="G41" s="259"/>
      <c r="H41" s="231">
        <v>130.75550520000002</v>
      </c>
      <c r="I41" s="258">
        <f>H41/H43</f>
        <v>0.0028338308355493717</v>
      </c>
      <c r="J41" s="236"/>
      <c r="K41" s="233"/>
      <c r="L41" s="234"/>
    </row>
    <row r="42" spans="3:10" ht="15.75">
      <c r="C42" s="241"/>
      <c r="D42" s="250" t="s">
        <v>14</v>
      </c>
      <c r="E42" s="250"/>
      <c r="F42" s="250"/>
      <c r="G42" s="260"/>
      <c r="H42" s="256">
        <f>SUM(H40:H41)</f>
        <v>51.38550520000001</v>
      </c>
      <c r="I42" s="252">
        <f>SUM(I40:I41)</f>
        <v>0.00111366499569796</v>
      </c>
      <c r="J42" s="253"/>
    </row>
    <row r="43" spans="3:14" ht="15.75">
      <c r="C43" s="241"/>
      <c r="D43" s="261" t="s">
        <v>18</v>
      </c>
      <c r="E43" s="261"/>
      <c r="F43" s="261"/>
      <c r="G43" s="261"/>
      <c r="H43" s="262">
        <v>46140.9</v>
      </c>
      <c r="I43" s="263" t="s">
        <v>19</v>
      </c>
      <c r="J43" s="263"/>
      <c r="N43" s="239"/>
    </row>
    <row r="44" spans="3:14" s="233" customFormat="1" ht="15.75">
      <c r="C44" s="207"/>
      <c r="D44" s="264"/>
      <c r="E44" s="264"/>
      <c r="F44" s="264"/>
      <c r="G44" s="264"/>
      <c r="H44" s="265"/>
      <c r="I44" s="266"/>
      <c r="J44" s="266"/>
      <c r="L44" s="234"/>
      <c r="M44" s="207"/>
      <c r="N44" s="267"/>
    </row>
    <row r="45" spans="3:14" s="233" customFormat="1" ht="15.75">
      <c r="C45" s="207"/>
      <c r="D45" s="268" t="s">
        <v>407</v>
      </c>
      <c r="E45" s="269"/>
      <c r="F45" s="270"/>
      <c r="G45" s="270"/>
      <c r="H45" s="271"/>
      <c r="I45" s="272"/>
      <c r="J45" s="272"/>
      <c r="L45" s="234"/>
      <c r="M45" s="207"/>
      <c r="N45" s="267"/>
    </row>
    <row r="46" spans="3:14" s="233" customFormat="1" ht="63">
      <c r="C46" s="207"/>
      <c r="D46" s="273" t="s">
        <v>408</v>
      </c>
      <c r="E46" s="274" t="s">
        <v>409</v>
      </c>
      <c r="F46" s="270"/>
      <c r="G46" s="270"/>
      <c r="H46" s="275"/>
      <c r="I46" s="272"/>
      <c r="J46" s="272"/>
      <c r="L46" s="234"/>
      <c r="M46" s="207"/>
      <c r="N46" s="267"/>
    </row>
    <row r="47" spans="3:14" s="233" customFormat="1" ht="15.75">
      <c r="C47" s="207"/>
      <c r="D47" s="276" t="s">
        <v>410</v>
      </c>
      <c r="E47" s="269"/>
      <c r="F47" s="270"/>
      <c r="G47" s="270"/>
      <c r="H47" s="275"/>
      <c r="I47" s="272"/>
      <c r="J47" s="272"/>
      <c r="L47" s="234"/>
      <c r="M47" s="207"/>
      <c r="N47" s="267"/>
    </row>
    <row r="48" spans="3:14" s="233" customFormat="1" ht="15.75">
      <c r="C48" s="207"/>
      <c r="D48" s="277" t="s">
        <v>411</v>
      </c>
      <c r="E48" s="278">
        <v>1599254.9837</v>
      </c>
      <c r="F48" s="270"/>
      <c r="G48" s="270"/>
      <c r="H48" s="275"/>
      <c r="I48" s="272"/>
      <c r="J48" s="272"/>
      <c r="L48" s="234"/>
      <c r="M48" s="207"/>
      <c r="N48" s="267"/>
    </row>
    <row r="49" spans="3:14" s="233" customFormat="1" ht="15.75">
      <c r="C49" s="207"/>
      <c r="D49" s="277" t="s">
        <v>412</v>
      </c>
      <c r="E49" s="278">
        <v>1599254.9825</v>
      </c>
      <c r="F49" s="270"/>
      <c r="G49" s="270"/>
      <c r="H49" s="269"/>
      <c r="I49" s="272"/>
      <c r="J49" s="272"/>
      <c r="L49" s="234"/>
      <c r="M49" s="207"/>
      <c r="N49" s="267"/>
    </row>
    <row r="50" spans="3:14" s="233" customFormat="1" ht="15.75">
      <c r="C50" s="207"/>
      <c r="D50" s="276" t="s">
        <v>413</v>
      </c>
      <c r="E50" s="269"/>
      <c r="F50" s="270"/>
      <c r="G50" s="270"/>
      <c r="H50" s="269"/>
      <c r="I50" s="272"/>
      <c r="J50" s="272"/>
      <c r="L50" s="234"/>
      <c r="M50" s="207"/>
      <c r="N50" s="267"/>
    </row>
    <row r="51" spans="3:14" s="233" customFormat="1" ht="15.75">
      <c r="C51" s="207"/>
      <c r="D51" s="277" t="s">
        <v>411</v>
      </c>
      <c r="E51" s="278">
        <v>1672195.8605</v>
      </c>
      <c r="F51" s="270"/>
      <c r="G51" s="270"/>
      <c r="H51" s="269"/>
      <c r="I51" s="272"/>
      <c r="J51" s="272"/>
      <c r="L51" s="234"/>
      <c r="M51" s="207"/>
      <c r="N51" s="267"/>
    </row>
    <row r="52" spans="3:14" s="233" customFormat="1" ht="15.75">
      <c r="C52" s="207"/>
      <c r="D52" s="277" t="s">
        <v>412</v>
      </c>
      <c r="E52" s="278">
        <v>1672195.8596</v>
      </c>
      <c r="F52" s="270"/>
      <c r="G52" s="270"/>
      <c r="H52" s="269"/>
      <c r="I52" s="272"/>
      <c r="J52" s="272"/>
      <c r="L52" s="234"/>
      <c r="M52" s="207"/>
      <c r="N52" s="267"/>
    </row>
    <row r="53" spans="3:14" s="233" customFormat="1" ht="15.75">
      <c r="C53" s="207"/>
      <c r="D53" s="279" t="s">
        <v>414</v>
      </c>
      <c r="E53" s="280" t="s">
        <v>415</v>
      </c>
      <c r="F53" s="270"/>
      <c r="G53" s="270"/>
      <c r="H53" s="269"/>
      <c r="I53" s="272"/>
      <c r="J53" s="272"/>
      <c r="L53" s="234"/>
      <c r="M53" s="207"/>
      <c r="N53" s="267"/>
    </row>
    <row r="54" spans="3:14" s="233" customFormat="1" ht="15.75">
      <c r="C54" s="207"/>
      <c r="D54" s="279" t="s">
        <v>416</v>
      </c>
      <c r="E54" s="280" t="s">
        <v>415</v>
      </c>
      <c r="F54" s="270"/>
      <c r="G54" s="270"/>
      <c r="H54" s="269"/>
      <c r="I54" s="272"/>
      <c r="J54" s="272"/>
      <c r="L54" s="234"/>
      <c r="M54" s="207"/>
      <c r="N54" s="267"/>
    </row>
    <row r="55" spans="3:14" s="233" customFormat="1" ht="15.75">
      <c r="C55" s="207"/>
      <c r="D55" s="273" t="s">
        <v>417</v>
      </c>
      <c r="E55" s="280" t="s">
        <v>415</v>
      </c>
      <c r="F55" s="270"/>
      <c r="G55" s="270"/>
      <c r="H55" s="269"/>
      <c r="I55" s="272"/>
      <c r="J55" s="272"/>
      <c r="L55" s="234"/>
      <c r="M55" s="207"/>
      <c r="N55" s="267"/>
    </row>
    <row r="56" spans="3:14" s="233" customFormat="1" ht="15.75">
      <c r="C56" s="207"/>
      <c r="D56" s="279" t="s">
        <v>418</v>
      </c>
      <c r="E56" s="280" t="s">
        <v>415</v>
      </c>
      <c r="F56" s="270"/>
      <c r="G56" s="270"/>
      <c r="H56" s="269"/>
      <c r="I56" s="272"/>
      <c r="J56" s="272"/>
      <c r="L56" s="234"/>
      <c r="M56" s="207"/>
      <c r="N56" s="267"/>
    </row>
    <row r="57" spans="3:14" s="233" customFormat="1" ht="15.75">
      <c r="C57" s="207"/>
      <c r="D57" s="279" t="s">
        <v>419</v>
      </c>
      <c r="E57" s="281" t="s">
        <v>420</v>
      </c>
      <c r="F57" s="270"/>
      <c r="G57" s="270"/>
      <c r="H57" s="275"/>
      <c r="I57" s="272"/>
      <c r="J57" s="272"/>
      <c r="L57" s="234"/>
      <c r="M57" s="207"/>
      <c r="N57" s="267"/>
    </row>
    <row r="58" spans="3:14" s="233" customFormat="1" ht="15.75">
      <c r="C58" s="207"/>
      <c r="D58" s="276" t="s">
        <v>421</v>
      </c>
      <c r="E58" s="282" t="s">
        <v>415</v>
      </c>
      <c r="F58" s="270"/>
      <c r="G58" s="270"/>
      <c r="H58" s="269"/>
      <c r="I58" s="272"/>
      <c r="J58" s="272"/>
      <c r="L58" s="234"/>
      <c r="M58" s="207"/>
      <c r="N58" s="267"/>
    </row>
    <row r="59" spans="3:14" s="233" customFormat="1" ht="15.75">
      <c r="C59" s="207"/>
      <c r="D59" s="283" t="s">
        <v>422</v>
      </c>
      <c r="E59" s="284" t="s">
        <v>423</v>
      </c>
      <c r="F59" s="285"/>
      <c r="G59" s="285"/>
      <c r="H59" s="284" t="s">
        <v>298</v>
      </c>
      <c r="I59" s="286"/>
      <c r="J59" s="286"/>
      <c r="L59" s="234"/>
      <c r="M59" s="207"/>
      <c r="N59" s="267"/>
    </row>
    <row r="60" spans="3:14" s="233" customFormat="1" ht="15.75">
      <c r="C60" s="207"/>
      <c r="D60" s="287" t="s">
        <v>424</v>
      </c>
      <c r="E60" s="280" t="s">
        <v>415</v>
      </c>
      <c r="F60" s="285"/>
      <c r="G60" s="285"/>
      <c r="H60" s="280" t="s">
        <v>415</v>
      </c>
      <c r="I60" s="288"/>
      <c r="J60" s="288"/>
      <c r="L60" s="234"/>
      <c r="M60" s="207"/>
      <c r="N60" s="267"/>
    </row>
    <row r="61" spans="3:14" s="233" customFormat="1" ht="15.75">
      <c r="C61" s="207"/>
      <c r="D61" s="289" t="s">
        <v>425</v>
      </c>
      <c r="E61" s="289"/>
      <c r="F61" s="289"/>
      <c r="G61" s="289"/>
      <c r="H61" s="289"/>
      <c r="I61" s="290"/>
      <c r="J61" s="264"/>
      <c r="L61" s="234"/>
      <c r="M61" s="207"/>
      <c r="N61" s="267"/>
    </row>
    <row r="62" spans="3:14" s="233" customFormat="1" ht="15.75">
      <c r="C62" s="207"/>
      <c r="D62" s="289"/>
      <c r="E62" s="289"/>
      <c r="F62" s="289"/>
      <c r="G62" s="289"/>
      <c r="H62" s="289"/>
      <c r="I62" s="290"/>
      <c r="J62" s="264"/>
      <c r="L62" s="234"/>
      <c r="M62" s="207"/>
      <c r="N62" s="267"/>
    </row>
    <row r="63" spans="3:14" s="233" customFormat="1" ht="15.75">
      <c r="C63" s="207"/>
      <c r="D63" s="291" t="s">
        <v>426</v>
      </c>
      <c r="E63" s="269"/>
      <c r="F63" s="270"/>
      <c r="G63" s="270"/>
      <c r="H63" s="269"/>
      <c r="I63" s="292"/>
      <c r="J63" s="292"/>
      <c r="L63" s="234"/>
      <c r="M63" s="207"/>
      <c r="N63" s="267"/>
    </row>
    <row r="64" spans="3:14" s="233" customFormat="1" ht="15.75">
      <c r="C64" s="207"/>
      <c r="D64" s="264"/>
      <c r="E64" s="264"/>
      <c r="F64" s="264"/>
      <c r="G64" s="264"/>
      <c r="H64" s="265"/>
      <c r="I64" s="266"/>
      <c r="J64" s="266"/>
      <c r="L64" s="234"/>
      <c r="M64" s="207"/>
      <c r="N64" s="267"/>
    </row>
    <row r="65" spans="3:14" s="233" customFormat="1" ht="15.75">
      <c r="C65" s="207"/>
      <c r="D65" s="264"/>
      <c r="E65" s="264"/>
      <c r="F65" s="264"/>
      <c r="G65" s="264"/>
      <c r="H65" s="265"/>
      <c r="I65" s="266"/>
      <c r="J65" s="266"/>
      <c r="L65" s="234"/>
      <c r="M65" s="207"/>
      <c r="N65" s="267"/>
    </row>
    <row r="66" spans="3:14" s="233" customFormat="1" ht="15.75">
      <c r="C66" s="207"/>
      <c r="D66" s="293" t="s">
        <v>427</v>
      </c>
      <c r="E66" s="264"/>
      <c r="F66" s="264"/>
      <c r="G66" s="264"/>
      <c r="H66" s="265"/>
      <c r="I66" s="266"/>
      <c r="J66" s="266"/>
      <c r="L66" s="234"/>
      <c r="M66" s="207"/>
      <c r="N66" s="267"/>
    </row>
    <row r="67" spans="3:14" s="233" customFormat="1" ht="15.75">
      <c r="C67" s="207"/>
      <c r="D67" s="293"/>
      <c r="E67" s="264"/>
      <c r="F67" s="264"/>
      <c r="G67" s="264"/>
      <c r="H67" s="265"/>
      <c r="I67" s="266"/>
      <c r="J67" s="266"/>
      <c r="L67" s="234"/>
      <c r="M67" s="207"/>
      <c r="N67" s="267"/>
    </row>
    <row r="68" spans="3:14" s="233" customFormat="1" ht="16.5" customHeight="1">
      <c r="C68" s="294" t="s">
        <v>96</v>
      </c>
      <c r="D68" s="295" t="s">
        <v>97</v>
      </c>
      <c r="E68" s="295"/>
      <c r="F68" s="295"/>
      <c r="G68" s="295"/>
      <c r="H68" s="295"/>
      <c r="I68" s="296"/>
      <c r="J68" s="266"/>
      <c r="L68" s="234"/>
      <c r="M68" s="207"/>
      <c r="N68" s="267"/>
    </row>
    <row r="69" spans="3:14" s="233" customFormat="1" ht="15.75">
      <c r="C69" s="204"/>
      <c r="D69" s="204"/>
      <c r="E69" s="204"/>
      <c r="F69" s="204"/>
      <c r="G69" s="204"/>
      <c r="H69" s="204"/>
      <c r="I69" s="204"/>
      <c r="J69" s="266"/>
      <c r="L69" s="234"/>
      <c r="M69" s="207"/>
      <c r="N69" s="267"/>
    </row>
    <row r="70" spans="3:14" s="233" customFormat="1" ht="15.75">
      <c r="C70" s="204" t="s">
        <v>96</v>
      </c>
      <c r="D70" s="297" t="s">
        <v>98</v>
      </c>
      <c r="E70" s="297"/>
      <c r="F70" s="297"/>
      <c r="G70" s="297"/>
      <c r="H70" s="204"/>
      <c r="I70" s="204"/>
      <c r="J70" s="266"/>
      <c r="L70" s="234"/>
      <c r="M70" s="207"/>
      <c r="N70" s="267"/>
    </row>
    <row r="71" spans="3:14" s="233" customFormat="1" ht="15.75">
      <c r="C71" s="204"/>
      <c r="D71" s="298" t="s">
        <v>99</v>
      </c>
      <c r="E71" s="298"/>
      <c r="F71" s="298"/>
      <c r="G71" s="298"/>
      <c r="H71" s="204"/>
      <c r="I71" s="204"/>
      <c r="J71" s="266"/>
      <c r="L71" s="234"/>
      <c r="M71" s="207"/>
      <c r="N71" s="267"/>
    </row>
    <row r="72" spans="3:14" s="233" customFormat="1" ht="31.5" customHeight="1">
      <c r="C72" s="204"/>
      <c r="D72" s="299" t="s">
        <v>100</v>
      </c>
      <c r="E72" s="299"/>
      <c r="F72" s="299"/>
      <c r="G72" s="299"/>
      <c r="H72" s="299"/>
      <c r="I72" s="204"/>
      <c r="J72" s="266"/>
      <c r="L72" s="234"/>
      <c r="M72" s="207"/>
      <c r="N72" s="267"/>
    </row>
    <row r="73" spans="3:14" s="233" customFormat="1" ht="15.75">
      <c r="C73" s="207"/>
      <c r="D73" s="293"/>
      <c r="E73" s="264"/>
      <c r="F73" s="264"/>
      <c r="G73" s="264"/>
      <c r="H73" s="265"/>
      <c r="I73" s="266"/>
      <c r="J73" s="266"/>
      <c r="L73" s="234"/>
      <c r="M73" s="207"/>
      <c r="N73" s="267"/>
    </row>
    <row r="74" spans="3:14" s="233" customFormat="1" ht="15.75">
      <c r="C74" s="207"/>
      <c r="D74" s="293"/>
      <c r="E74" s="264"/>
      <c r="F74" s="264"/>
      <c r="G74" s="264"/>
      <c r="H74" s="265"/>
      <c r="I74" s="266"/>
      <c r="J74" s="266"/>
      <c r="L74" s="234"/>
      <c r="M74" s="207"/>
      <c r="N74" s="267"/>
    </row>
    <row r="76" spans="7:8" ht="15.75" hidden="1">
      <c r="G76" s="204">
        <v>4496672066.53</v>
      </c>
      <c r="H76" s="300">
        <v>44966.720665299996</v>
      </c>
    </row>
    <row r="77" ht="15.75" hidden="1">
      <c r="H77" s="300">
        <v>4308.154755900003</v>
      </c>
    </row>
  </sheetData>
  <sheetProtection/>
  <mergeCells count="12">
    <mergeCell ref="J10:J11"/>
    <mergeCell ref="D61:I62"/>
    <mergeCell ref="D68:I68"/>
    <mergeCell ref="D72:H72"/>
    <mergeCell ref="C6:I6"/>
    <mergeCell ref="C7:I7"/>
    <mergeCell ref="C8:I8"/>
    <mergeCell ref="C10:C11"/>
    <mergeCell ref="D10:D11"/>
    <mergeCell ref="E10:E11"/>
    <mergeCell ref="G10:G11"/>
    <mergeCell ref="I10:I11"/>
  </mergeCells>
  <conditionalFormatting sqref="E30:F30">
    <cfRule type="cellIs" priority="1" dxfId="27" operator="lessThan" stopIfTrue="1">
      <formula>0</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5:Q64"/>
  <sheetViews>
    <sheetView zoomScalePageLayoutView="0" workbookViewId="0" topLeftCell="C1">
      <selection activeCell="D6" sqref="D6"/>
    </sheetView>
  </sheetViews>
  <sheetFormatPr defaultColWidth="9.140625" defaultRowHeight="15"/>
  <cols>
    <col min="1" max="2" width="10.00390625" style="207" hidden="1" customWidth="1"/>
    <col min="3" max="3" width="7.57421875" style="207" customWidth="1"/>
    <col min="4" max="4" width="65.8515625" style="207" customWidth="1"/>
    <col min="5" max="5" width="32.7109375" style="207" customWidth="1"/>
    <col min="6" max="6" width="18.421875" style="207" customWidth="1"/>
    <col min="7" max="7" width="18.421875" style="270" customWidth="1"/>
    <col min="8" max="8" width="16.8515625" style="207" customWidth="1"/>
    <col min="9" max="10" width="17.7109375" style="207" bestFit="1" customWidth="1"/>
    <col min="11" max="11" width="19.8515625" style="207" hidden="1" customWidth="1"/>
    <col min="12" max="12" width="9.140625" style="301" hidden="1" customWidth="1"/>
    <col min="13" max="13" width="15.7109375" style="207" customWidth="1"/>
    <col min="14" max="14" width="25.57421875" style="207" bestFit="1" customWidth="1"/>
    <col min="15" max="16384" width="9.140625" style="207" customWidth="1"/>
  </cols>
  <sheetData>
    <row r="1" ht="15.75"/>
    <row r="2" ht="15.75"/>
    <row r="3" ht="15.75"/>
    <row r="5" ht="15.75">
      <c r="C5" s="207" t="s">
        <v>392</v>
      </c>
    </row>
    <row r="7" spans="3:13" s="302" customFormat="1" ht="15.75" customHeight="1">
      <c r="C7" s="208" t="s">
        <v>428</v>
      </c>
      <c r="D7" s="209"/>
      <c r="E7" s="209"/>
      <c r="F7" s="209"/>
      <c r="G7" s="209"/>
      <c r="H7" s="209"/>
      <c r="I7" s="210"/>
      <c r="J7" s="211"/>
      <c r="L7" s="303"/>
      <c r="M7" s="207"/>
    </row>
    <row r="8" spans="3:13" s="302" customFormat="1" ht="15.75" customHeight="1">
      <c r="C8" s="212" t="s">
        <v>394</v>
      </c>
      <c r="D8" s="213"/>
      <c r="E8" s="213"/>
      <c r="F8" s="213"/>
      <c r="G8" s="213"/>
      <c r="H8" s="213"/>
      <c r="I8" s="214"/>
      <c r="J8" s="211"/>
      <c r="L8" s="303"/>
      <c r="M8" s="207"/>
    </row>
    <row r="9" spans="3:9" ht="15.75">
      <c r="C9" s="215" t="s">
        <v>395</v>
      </c>
      <c r="D9" s="216"/>
      <c r="E9" s="216"/>
      <c r="F9" s="216"/>
      <c r="G9" s="216"/>
      <c r="H9" s="216"/>
      <c r="I9" s="217"/>
    </row>
    <row r="10" spans="3:10" ht="15.75">
      <c r="C10" s="220"/>
      <c r="D10" s="304"/>
      <c r="E10" s="305"/>
      <c r="F10" s="305"/>
      <c r="G10" s="306"/>
      <c r="H10" s="307"/>
      <c r="I10" s="308"/>
      <c r="J10" s="308"/>
    </row>
    <row r="11" spans="3:13" s="302" customFormat="1" ht="15.75" customHeight="1">
      <c r="C11" s="223" t="s">
        <v>2</v>
      </c>
      <c r="D11" s="309" t="s">
        <v>396</v>
      </c>
      <c r="E11" s="309" t="s">
        <v>397</v>
      </c>
      <c r="F11" s="310" t="s">
        <v>5</v>
      </c>
      <c r="G11" s="309" t="s">
        <v>6</v>
      </c>
      <c r="H11" s="311" t="s">
        <v>398</v>
      </c>
      <c r="I11" s="312" t="s">
        <v>399</v>
      </c>
      <c r="J11" s="312" t="s">
        <v>9</v>
      </c>
      <c r="K11" s="313"/>
      <c r="L11" s="303"/>
      <c r="M11" s="314"/>
    </row>
    <row r="12" spans="3:13" s="302" customFormat="1" ht="15.75">
      <c r="C12" s="223"/>
      <c r="D12" s="309"/>
      <c r="E12" s="309"/>
      <c r="F12" s="310"/>
      <c r="G12" s="309"/>
      <c r="H12" s="311" t="s">
        <v>400</v>
      </c>
      <c r="I12" s="312"/>
      <c r="J12" s="312"/>
      <c r="K12" s="313"/>
      <c r="L12" s="303"/>
      <c r="M12" s="314"/>
    </row>
    <row r="13" spans="3:10" ht="15.75">
      <c r="C13" s="230"/>
      <c r="D13" s="230"/>
      <c r="E13" s="230"/>
      <c r="F13" s="230"/>
      <c r="G13" s="315"/>
      <c r="H13" s="231"/>
      <c r="I13" s="316"/>
      <c r="J13" s="316"/>
    </row>
    <row r="14" spans="1:10" ht="15.75">
      <c r="A14" s="207" t="str">
        <f>+$C$7&amp;D14</f>
        <v>IL&amp;FS  Infrastructure Debt Fund Series 2ADebt Instrument-Privately Placed-Unlisted</v>
      </c>
      <c r="C14" s="19"/>
      <c r="D14" s="20" t="s">
        <v>11</v>
      </c>
      <c r="E14" s="24"/>
      <c r="F14" s="24"/>
      <c r="G14" s="24"/>
      <c r="H14" s="24"/>
      <c r="I14" s="24"/>
      <c r="J14" s="19"/>
    </row>
    <row r="15" spans="3:10" ht="15.75">
      <c r="C15" s="19">
        <v>1</v>
      </c>
      <c r="D15" s="24" t="s">
        <v>44</v>
      </c>
      <c r="E15" s="21" t="s">
        <v>45</v>
      </c>
      <c r="F15" s="21" t="s">
        <v>46</v>
      </c>
      <c r="G15" s="22">
        <v>200</v>
      </c>
      <c r="H15" s="22">
        <v>17.5</v>
      </c>
      <c r="I15" s="32">
        <v>0.14</v>
      </c>
      <c r="J15" s="32">
        <v>16</v>
      </c>
    </row>
    <row r="16" spans="3:10" ht="15.75">
      <c r="C16" s="230"/>
      <c r="D16" s="230"/>
      <c r="E16" s="317"/>
      <c r="F16" s="230"/>
      <c r="G16" s="315"/>
      <c r="H16" s="231"/>
      <c r="I16" s="236"/>
      <c r="J16" s="237"/>
    </row>
    <row r="17" spans="3:10" ht="15.75">
      <c r="C17" s="50"/>
      <c r="D17" s="51" t="s">
        <v>12</v>
      </c>
      <c r="E17" s="52"/>
      <c r="F17" s="52"/>
      <c r="G17" s="53"/>
      <c r="H17" s="53"/>
      <c r="I17" s="54"/>
      <c r="J17" s="53"/>
    </row>
    <row r="18" spans="3:10" ht="15.75">
      <c r="C18" s="50">
        <v>2</v>
      </c>
      <c r="D18" s="56" t="s">
        <v>47</v>
      </c>
      <c r="E18" s="52" t="s">
        <v>48</v>
      </c>
      <c r="F18" s="52" t="s">
        <v>49</v>
      </c>
      <c r="G18" s="53">
        <v>700</v>
      </c>
      <c r="H18" s="53">
        <v>3485.1524324</v>
      </c>
      <c r="I18" s="54">
        <v>28.09</v>
      </c>
      <c r="J18" s="54">
        <v>5.3</v>
      </c>
    </row>
    <row r="19" spans="3:10" ht="15.75">
      <c r="C19" s="50">
        <f>C18+1</f>
        <v>3</v>
      </c>
      <c r="D19" s="56" t="s">
        <v>50</v>
      </c>
      <c r="E19" s="52" t="s">
        <v>51</v>
      </c>
      <c r="F19" s="52" t="s">
        <v>52</v>
      </c>
      <c r="G19" s="53">
        <v>700</v>
      </c>
      <c r="H19" s="53">
        <v>3483.6605577</v>
      </c>
      <c r="I19" s="54">
        <v>28.08</v>
      </c>
      <c r="J19" s="54">
        <v>5.3</v>
      </c>
    </row>
    <row r="20" spans="3:10" ht="15.75">
      <c r="C20" s="50">
        <f>C19+1</f>
        <v>4</v>
      </c>
      <c r="D20" s="56" t="s">
        <v>53</v>
      </c>
      <c r="E20" s="52" t="s">
        <v>48</v>
      </c>
      <c r="F20" s="52" t="s">
        <v>54</v>
      </c>
      <c r="G20" s="53">
        <v>432</v>
      </c>
      <c r="H20" s="53">
        <v>2136.5067421</v>
      </c>
      <c r="I20" s="54">
        <v>17.22</v>
      </c>
      <c r="J20" s="54">
        <v>6.2</v>
      </c>
    </row>
    <row r="21" spans="3:10" ht="15.75">
      <c r="C21" s="50">
        <f>C20+1</f>
        <v>5</v>
      </c>
      <c r="D21" s="56" t="s">
        <v>41</v>
      </c>
      <c r="E21" s="52" t="s">
        <v>42</v>
      </c>
      <c r="F21" s="52" t="s">
        <v>43</v>
      </c>
      <c r="G21" s="53">
        <v>388</v>
      </c>
      <c r="H21" s="53">
        <v>1918.4299867</v>
      </c>
      <c r="I21" s="54">
        <v>15.46</v>
      </c>
      <c r="J21" s="54">
        <v>6.15</v>
      </c>
    </row>
    <row r="22" spans="3:10" ht="15.75">
      <c r="C22" s="50">
        <f>C21+1</f>
        <v>6</v>
      </c>
      <c r="D22" s="56" t="s">
        <v>55</v>
      </c>
      <c r="E22" s="52" t="s">
        <v>42</v>
      </c>
      <c r="F22" s="52" t="s">
        <v>106</v>
      </c>
      <c r="G22" s="53">
        <v>273</v>
      </c>
      <c r="H22" s="53">
        <v>1338.0978148</v>
      </c>
      <c r="I22" s="54">
        <v>10.79</v>
      </c>
      <c r="J22" s="54">
        <v>6.4</v>
      </c>
    </row>
    <row r="23" spans="3:10" ht="15.75">
      <c r="C23" s="230"/>
      <c r="D23" s="230"/>
      <c r="E23" s="317"/>
      <c r="F23" s="230"/>
      <c r="G23" s="315"/>
      <c r="H23" s="231"/>
      <c r="I23" s="236"/>
      <c r="J23" s="318"/>
    </row>
    <row r="24" spans="3:17" s="302" customFormat="1" ht="15.75">
      <c r="C24" s="241"/>
      <c r="D24" s="250" t="s">
        <v>14</v>
      </c>
      <c r="E24" s="250"/>
      <c r="F24" s="250"/>
      <c r="G24" s="250"/>
      <c r="H24" s="319">
        <v>12379.347533699998</v>
      </c>
      <c r="I24" s="253">
        <v>99.77999999999999</v>
      </c>
      <c r="J24" s="253"/>
      <c r="L24" s="303"/>
      <c r="M24" s="239"/>
      <c r="N24" s="320"/>
      <c r="O24" s="321"/>
      <c r="Q24" s="321"/>
    </row>
    <row r="25" spans="3:10" ht="15.75">
      <c r="C25" s="230"/>
      <c r="D25" s="242"/>
      <c r="E25" s="242"/>
      <c r="F25" s="242"/>
      <c r="G25" s="242"/>
      <c r="H25" s="315"/>
      <c r="I25" s="315"/>
      <c r="J25" s="322"/>
    </row>
    <row r="26" spans="3:10" ht="15.75">
      <c r="C26" s="230"/>
      <c r="D26" s="245" t="s">
        <v>401</v>
      </c>
      <c r="E26" s="230"/>
      <c r="F26" s="230"/>
      <c r="G26" s="315"/>
      <c r="H26" s="231"/>
      <c r="I26" s="316"/>
      <c r="J26" s="316"/>
    </row>
    <row r="27" spans="2:12" ht="15.75">
      <c r="B27" s="207" t="str">
        <f>+$C$7&amp;D27</f>
        <v>IL&amp;FS  Infrastructure Debt Fund Series 2ATriparty Repo</v>
      </c>
      <c r="C27" s="230"/>
      <c r="D27" s="241" t="s">
        <v>404</v>
      </c>
      <c r="E27" s="323"/>
      <c r="F27" s="323"/>
      <c r="G27" s="323"/>
      <c r="H27" s="231">
        <v>30.0857106</v>
      </c>
      <c r="I27" s="236">
        <v>0.24</v>
      </c>
      <c r="J27" s="57">
        <v>0.0562</v>
      </c>
      <c r="K27" s="324" t="s">
        <v>402</v>
      </c>
      <c r="L27" s="325" t="s">
        <v>403</v>
      </c>
    </row>
    <row r="28" spans="3:13" s="302" customFormat="1" ht="15.75">
      <c r="C28" s="241"/>
      <c r="D28" s="250" t="s">
        <v>14</v>
      </c>
      <c r="E28" s="250"/>
      <c r="F28" s="250"/>
      <c r="G28" s="250"/>
      <c r="H28" s="319">
        <f>SUM(H27)</f>
        <v>30.0857106</v>
      </c>
      <c r="I28" s="253">
        <f>I27</f>
        <v>0.24</v>
      </c>
      <c r="J28" s="253"/>
      <c r="L28" s="303"/>
      <c r="M28" s="207"/>
    </row>
    <row r="29" spans="3:10" ht="15.75">
      <c r="C29" s="230"/>
      <c r="D29" s="230"/>
      <c r="E29" s="230"/>
      <c r="F29" s="230"/>
      <c r="G29" s="315"/>
      <c r="H29" s="231"/>
      <c r="I29" s="316"/>
      <c r="J29" s="316"/>
    </row>
    <row r="30" spans="2:10" ht="15.75">
      <c r="B30" s="207" t="str">
        <f>+$C$7&amp;D30</f>
        <v>IL&amp;FS  Infrastructure Debt Fund Series 2ATriparty Repo Margin</v>
      </c>
      <c r="C30" s="230"/>
      <c r="D30" s="245" t="s">
        <v>406</v>
      </c>
      <c r="E30" s="230"/>
      <c r="F30" s="230"/>
      <c r="G30" s="315"/>
      <c r="H30" s="231">
        <v>0.21765259999999997</v>
      </c>
      <c r="I30" s="236">
        <f>H30/$H$37*100</f>
        <v>0.0017542901695718534</v>
      </c>
      <c r="J30" s="236"/>
    </row>
    <row r="31" spans="3:13" s="302" customFormat="1" ht="15.75">
      <c r="C31" s="241"/>
      <c r="D31" s="250" t="s">
        <v>14</v>
      </c>
      <c r="E31" s="250"/>
      <c r="F31" s="250"/>
      <c r="G31" s="250"/>
      <c r="H31" s="326">
        <f>H30</f>
        <v>0.21765259999999997</v>
      </c>
      <c r="I31" s="253">
        <f>I30</f>
        <v>0.0017542901695718534</v>
      </c>
      <c r="J31" s="253"/>
      <c r="L31" s="303"/>
      <c r="M31" s="207"/>
    </row>
    <row r="32" spans="3:10" ht="15.75">
      <c r="C32" s="230"/>
      <c r="D32" s="230"/>
      <c r="E32" s="230"/>
      <c r="F32" s="230"/>
      <c r="G32" s="315"/>
      <c r="H32" s="231"/>
      <c r="I32" s="316"/>
      <c r="J32" s="316"/>
    </row>
    <row r="33" spans="3:10" ht="15.75">
      <c r="C33" s="230"/>
      <c r="D33" s="245" t="s">
        <v>298</v>
      </c>
      <c r="E33" s="230"/>
      <c r="F33" s="230"/>
      <c r="G33" s="315"/>
      <c r="H33" s="231"/>
      <c r="I33" s="316"/>
      <c r="J33" s="316"/>
    </row>
    <row r="34" spans="3:13" ht="15.75">
      <c r="C34" s="230">
        <v>1</v>
      </c>
      <c r="D34" s="230" t="s">
        <v>17</v>
      </c>
      <c r="E34" s="230"/>
      <c r="F34" s="230"/>
      <c r="G34" s="315"/>
      <c r="H34" s="231">
        <v>-18.74</v>
      </c>
      <c r="I34" s="236">
        <f>H34/$H$37*100</f>
        <v>-0.15104527939375195</v>
      </c>
      <c r="J34" s="236"/>
      <c r="M34" s="239"/>
    </row>
    <row r="35" spans="2:10" ht="15.75">
      <c r="B35" s="207" t="str">
        <f>+$C$7&amp;D35</f>
        <v>IL&amp;FS  Infrastructure Debt Fund Series 2ACash &amp; Cash Equivalents</v>
      </c>
      <c r="C35" s="230">
        <v>2</v>
      </c>
      <c r="D35" s="230" t="s">
        <v>16</v>
      </c>
      <c r="E35" s="230"/>
      <c r="F35" s="230"/>
      <c r="G35" s="315"/>
      <c r="H35" s="231">
        <v>15.96476</v>
      </c>
      <c r="I35" s="236">
        <f>H35/$H$37*100</f>
        <v>0.1286767147627639</v>
      </c>
      <c r="J35" s="236"/>
    </row>
    <row r="36" spans="3:13" s="302" customFormat="1" ht="15.75">
      <c r="C36" s="241"/>
      <c r="D36" s="250" t="s">
        <v>14</v>
      </c>
      <c r="E36" s="250"/>
      <c r="F36" s="250"/>
      <c r="G36" s="327"/>
      <c r="H36" s="328">
        <f>SUM(H34:H35)</f>
        <v>-2.7752399999999984</v>
      </c>
      <c r="I36" s="253">
        <f>SUM(I34:I35)</f>
        <v>-0.022368564630988047</v>
      </c>
      <c r="J36" s="253"/>
      <c r="L36" s="303"/>
      <c r="M36" s="239"/>
    </row>
    <row r="37" spans="3:14" s="302" customFormat="1" ht="15.75">
      <c r="C37" s="241"/>
      <c r="D37" s="261" t="s">
        <v>18</v>
      </c>
      <c r="E37" s="261"/>
      <c r="F37" s="261"/>
      <c r="G37" s="261"/>
      <c r="H37" s="262">
        <f>H36+H31+H28+H24</f>
        <v>12406.875656899998</v>
      </c>
      <c r="I37" s="263">
        <f>I24+I28+I31+I36</f>
        <v>99.99938572553856</v>
      </c>
      <c r="J37" s="263"/>
      <c r="L37" s="303"/>
      <c r="M37" s="207"/>
      <c r="N37" s="320"/>
    </row>
    <row r="38" spans="3:14" ht="15.75">
      <c r="C38" s="329"/>
      <c r="D38" s="264"/>
      <c r="E38" s="264"/>
      <c r="F38" s="264"/>
      <c r="G38" s="264"/>
      <c r="H38" s="330"/>
      <c r="I38" s="331"/>
      <c r="J38" s="331"/>
      <c r="N38" s="267"/>
    </row>
    <row r="39" spans="3:14" ht="15.75">
      <c r="C39" s="329"/>
      <c r="D39" s="332" t="s">
        <v>429</v>
      </c>
      <c r="E39" s="264"/>
      <c r="F39" s="264"/>
      <c r="G39" s="264"/>
      <c r="I39" s="270">
        <v>506250000</v>
      </c>
      <c r="J39" s="333"/>
      <c r="N39" s="267"/>
    </row>
    <row r="40" spans="3:14" ht="15.75">
      <c r="C40" s="329"/>
      <c r="D40" s="332"/>
      <c r="E40" s="264"/>
      <c r="F40" s="264"/>
      <c r="G40" s="334">
        <f>H40-H30</f>
        <v>-0.21765259999999997</v>
      </c>
      <c r="H40" s="335"/>
      <c r="I40" s="333"/>
      <c r="J40" s="333"/>
      <c r="N40" s="267"/>
    </row>
    <row r="41" spans="3:14" ht="15.75">
      <c r="C41" s="329"/>
      <c r="D41" s="276" t="s">
        <v>407</v>
      </c>
      <c r="E41" s="269"/>
      <c r="F41" s="264"/>
      <c r="G41" s="264"/>
      <c r="H41" s="335"/>
      <c r="I41" s="333"/>
      <c r="J41" s="333"/>
      <c r="N41" s="267"/>
    </row>
    <row r="42" spans="3:14" ht="84.75" customHeight="1">
      <c r="C42" s="329"/>
      <c r="D42" s="336" t="s">
        <v>430</v>
      </c>
      <c r="E42" s="337" t="s">
        <v>431</v>
      </c>
      <c r="F42" s="264"/>
      <c r="G42" s="264"/>
      <c r="H42" s="330"/>
      <c r="I42" s="333"/>
      <c r="J42" s="333"/>
      <c r="N42" s="267"/>
    </row>
    <row r="43" spans="3:14" ht="15.75">
      <c r="C43" s="329"/>
      <c r="D43" s="276" t="s">
        <v>432</v>
      </c>
      <c r="E43" s="269"/>
      <c r="F43" s="264"/>
      <c r="G43" s="264"/>
      <c r="H43" s="330"/>
      <c r="I43" s="333"/>
      <c r="J43" s="333"/>
      <c r="N43" s="267"/>
    </row>
    <row r="44" spans="3:14" ht="15.75">
      <c r="C44" s="329"/>
      <c r="D44" s="277" t="s">
        <v>411</v>
      </c>
      <c r="E44" s="338">
        <v>687062.5865</v>
      </c>
      <c r="F44" s="264"/>
      <c r="G44" s="264"/>
      <c r="H44" s="330"/>
      <c r="I44" s="333"/>
      <c r="J44" s="333"/>
      <c r="N44" s="267"/>
    </row>
    <row r="45" spans="3:14" ht="15.75">
      <c r="C45" s="329"/>
      <c r="D45" s="276" t="s">
        <v>433</v>
      </c>
      <c r="E45" s="269"/>
      <c r="F45" s="264"/>
      <c r="G45" s="264"/>
      <c r="H45" s="330"/>
      <c r="I45" s="333"/>
      <c r="J45" s="333"/>
      <c r="N45" s="267"/>
    </row>
    <row r="46" spans="3:14" ht="15.75">
      <c r="C46" s="329"/>
      <c r="D46" s="277" t="s">
        <v>411</v>
      </c>
      <c r="E46" s="338">
        <v>735222.0515</v>
      </c>
      <c r="F46" s="264"/>
      <c r="G46" s="264"/>
      <c r="H46" s="330"/>
      <c r="I46" s="333"/>
      <c r="J46" s="333"/>
      <c r="N46" s="267"/>
    </row>
    <row r="47" spans="3:14" ht="15.75">
      <c r="C47" s="329"/>
      <c r="D47" s="279" t="s">
        <v>414</v>
      </c>
      <c r="E47" s="337" t="s">
        <v>415</v>
      </c>
      <c r="F47" s="264"/>
      <c r="G47" s="264"/>
      <c r="H47" s="330"/>
      <c r="I47" s="333"/>
      <c r="J47" s="333"/>
      <c r="N47" s="267"/>
    </row>
    <row r="48" spans="3:14" ht="15.75">
      <c r="C48" s="329"/>
      <c r="D48" s="279" t="s">
        <v>434</v>
      </c>
      <c r="E48" s="337" t="s">
        <v>415</v>
      </c>
      <c r="F48" s="264"/>
      <c r="G48" s="264"/>
      <c r="H48" s="330"/>
      <c r="I48" s="333"/>
      <c r="J48" s="333"/>
      <c r="N48" s="267"/>
    </row>
    <row r="49" spans="3:14" ht="15.75">
      <c r="C49" s="329"/>
      <c r="D49" s="273" t="s">
        <v>435</v>
      </c>
      <c r="E49" s="337" t="s">
        <v>415</v>
      </c>
      <c r="F49" s="264"/>
      <c r="G49" s="264"/>
      <c r="H49" s="330"/>
      <c r="I49" s="333"/>
      <c r="J49" s="333"/>
      <c r="N49" s="267"/>
    </row>
    <row r="50" spans="3:14" ht="15.75">
      <c r="C50" s="329"/>
      <c r="D50" s="279" t="s">
        <v>418</v>
      </c>
      <c r="E50" s="337" t="s">
        <v>415</v>
      </c>
      <c r="F50" s="264"/>
      <c r="G50" s="264"/>
      <c r="H50" s="330"/>
      <c r="I50" s="333"/>
      <c r="J50" s="333"/>
      <c r="N50" s="267"/>
    </row>
    <row r="51" spans="3:14" ht="31.5">
      <c r="C51" s="329"/>
      <c r="D51" s="339" t="s">
        <v>436</v>
      </c>
      <c r="E51" s="337" t="s">
        <v>379</v>
      </c>
      <c r="F51" s="264"/>
      <c r="G51" s="264"/>
      <c r="H51" s="330"/>
      <c r="I51" s="333"/>
      <c r="J51" s="333"/>
      <c r="N51" s="267"/>
    </row>
    <row r="52" spans="3:14" ht="15.75">
      <c r="C52" s="329"/>
      <c r="D52" s="276" t="s">
        <v>421</v>
      </c>
      <c r="E52" s="337" t="s">
        <v>379</v>
      </c>
      <c r="F52" s="264"/>
      <c r="G52" s="264"/>
      <c r="H52" s="330"/>
      <c r="I52" s="333"/>
      <c r="J52" s="333"/>
      <c r="N52" s="267"/>
    </row>
    <row r="53" spans="3:14" ht="15.75">
      <c r="C53" s="329"/>
      <c r="D53" s="291" t="s">
        <v>426</v>
      </c>
      <c r="E53" s="337"/>
      <c r="F53" s="264"/>
      <c r="G53" s="264"/>
      <c r="H53" s="330"/>
      <c r="I53" s="333"/>
      <c r="J53" s="333"/>
      <c r="N53" s="267"/>
    </row>
    <row r="54" spans="3:14" ht="15.75">
      <c r="C54" s="329"/>
      <c r="D54" s="269" t="s">
        <v>437</v>
      </c>
      <c r="E54" s="269"/>
      <c r="F54" s="264"/>
      <c r="G54" s="264"/>
      <c r="H54" s="330"/>
      <c r="I54" s="333"/>
      <c r="J54" s="333"/>
      <c r="N54" s="267"/>
    </row>
    <row r="55" spans="3:14" ht="15.75">
      <c r="C55" s="329"/>
      <c r="D55" s="332"/>
      <c r="E55" s="264"/>
      <c r="F55" s="264"/>
      <c r="G55" s="264"/>
      <c r="H55" s="330"/>
      <c r="I55" s="333"/>
      <c r="J55" s="333"/>
      <c r="N55" s="267"/>
    </row>
    <row r="56" spans="3:8" ht="15.75">
      <c r="C56" s="329"/>
      <c r="D56" s="293" t="s">
        <v>427</v>
      </c>
      <c r="H56" s="239"/>
    </row>
    <row r="58" spans="7:8" ht="15.75" customHeight="1" hidden="1">
      <c r="G58" s="340">
        <v>1576757819.92</v>
      </c>
      <c r="H58" s="239">
        <v>15767.578199200001</v>
      </c>
    </row>
    <row r="59" ht="15.75" customHeight="1" hidden="1">
      <c r="H59" s="239">
        <v>1293.2040998999983</v>
      </c>
    </row>
    <row r="60" spans="3:9" ht="15.75" customHeight="1">
      <c r="C60" s="294" t="s">
        <v>96</v>
      </c>
      <c r="D60" s="295" t="s">
        <v>97</v>
      </c>
      <c r="E60" s="295"/>
      <c r="F60" s="295"/>
      <c r="G60" s="295"/>
      <c r="H60" s="295"/>
      <c r="I60" s="296"/>
    </row>
    <row r="61" spans="3:9" ht="15.75">
      <c r="C61" s="204"/>
      <c r="D61" s="204"/>
      <c r="E61" s="204"/>
      <c r="F61" s="204"/>
      <c r="G61" s="204"/>
      <c r="H61" s="204"/>
      <c r="I61" s="204"/>
    </row>
    <row r="62" spans="3:9" ht="15.75">
      <c r="C62" s="204" t="s">
        <v>96</v>
      </c>
      <c r="D62" s="297" t="s">
        <v>98</v>
      </c>
      <c r="E62" s="297"/>
      <c r="F62" s="297"/>
      <c r="G62" s="297"/>
      <c r="H62" s="204"/>
      <c r="I62" s="204"/>
    </row>
    <row r="63" spans="3:9" ht="15.75">
      <c r="C63" s="204"/>
      <c r="D63" s="298" t="s">
        <v>99</v>
      </c>
      <c r="E63" s="298"/>
      <c r="F63" s="298"/>
      <c r="G63" s="298"/>
      <c r="H63" s="204"/>
      <c r="I63" s="204"/>
    </row>
    <row r="64" spans="3:9" ht="30.75" customHeight="1">
      <c r="C64" s="204"/>
      <c r="D64" s="299" t="s">
        <v>100</v>
      </c>
      <c r="E64" s="299"/>
      <c r="F64" s="299"/>
      <c r="G64" s="299"/>
      <c r="H64" s="299"/>
      <c r="I64" s="204"/>
    </row>
  </sheetData>
  <sheetProtection/>
  <mergeCells count="11">
    <mergeCell ref="J11:J12"/>
    <mergeCell ref="D60:I60"/>
    <mergeCell ref="D64:H64"/>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V69"/>
  <sheetViews>
    <sheetView zoomScalePageLayoutView="0" workbookViewId="0" topLeftCell="C1">
      <selection activeCell="E2" sqref="E2"/>
    </sheetView>
  </sheetViews>
  <sheetFormatPr defaultColWidth="9.140625" defaultRowHeight="15"/>
  <cols>
    <col min="1" max="2" width="12.00390625" style="341" hidden="1" customWidth="1"/>
    <col min="3" max="3" width="7.57421875" style="341" customWidth="1"/>
    <col min="4" max="4" width="72.28125" style="341" customWidth="1"/>
    <col min="5" max="5" width="24.8515625" style="341" customWidth="1"/>
    <col min="6" max="6" width="17.28125" style="341" customWidth="1"/>
    <col min="7" max="7" width="15.00390625" style="341" bestFit="1" customWidth="1"/>
    <col min="8" max="8" width="16.8515625" style="341" customWidth="1"/>
    <col min="9" max="10" width="14.7109375" style="341" customWidth="1"/>
    <col min="11" max="11" width="17.421875" style="341" hidden="1" customWidth="1"/>
    <col min="12" max="12" width="9.140625" style="342" hidden="1" customWidth="1"/>
    <col min="13" max="15" width="15.140625" style="341" hidden="1" customWidth="1"/>
    <col min="16" max="17" width="0" style="341" hidden="1" customWidth="1"/>
    <col min="18" max="18" width="23.421875" style="343" bestFit="1" customWidth="1"/>
    <col min="19" max="19" width="24.421875" style="341" bestFit="1" customWidth="1"/>
    <col min="20" max="21" width="9.28125" style="341" bestFit="1" customWidth="1"/>
    <col min="22" max="16384" width="9.140625" style="341" customWidth="1"/>
  </cols>
  <sheetData>
    <row r="1" ht="15.75">
      <c r="G1" s="285"/>
    </row>
    <row r="2" ht="15.75">
      <c r="G2" s="285"/>
    </row>
    <row r="3" ht="15.75">
      <c r="G3" s="285"/>
    </row>
    <row r="4" ht="15.75">
      <c r="G4" s="285"/>
    </row>
    <row r="5" spans="3:7" ht="15.75">
      <c r="C5" s="207" t="s">
        <v>392</v>
      </c>
      <c r="G5" s="285"/>
    </row>
    <row r="6" spans="3:18" s="344" customFormat="1" ht="15.75" customHeight="1">
      <c r="C6" s="208" t="s">
        <v>438</v>
      </c>
      <c r="D6" s="209"/>
      <c r="E6" s="209"/>
      <c r="F6" s="209"/>
      <c r="G6" s="209"/>
      <c r="H6" s="209"/>
      <c r="I6" s="210"/>
      <c r="J6" s="345"/>
      <c r="L6" s="346"/>
      <c r="M6" s="341"/>
      <c r="R6" s="347"/>
    </row>
    <row r="7" spans="3:18" s="344" customFormat="1" ht="15.75" customHeight="1">
      <c r="C7" s="212" t="s">
        <v>394</v>
      </c>
      <c r="D7" s="213"/>
      <c r="E7" s="213"/>
      <c r="F7" s="213"/>
      <c r="G7" s="213"/>
      <c r="H7" s="213"/>
      <c r="I7" s="214"/>
      <c r="J7" s="345"/>
      <c r="L7" s="346"/>
      <c r="M7" s="341"/>
      <c r="R7" s="347"/>
    </row>
    <row r="8" spans="3:12" ht="15.75">
      <c r="C8" s="348" t="s">
        <v>395</v>
      </c>
      <c r="D8" s="349"/>
      <c r="E8" s="349"/>
      <c r="F8" s="349"/>
      <c r="G8" s="349"/>
      <c r="H8" s="349"/>
      <c r="I8" s="350"/>
      <c r="K8" s="324"/>
      <c r="L8" s="325"/>
    </row>
    <row r="9" spans="3:12" ht="15.75">
      <c r="C9" s="351"/>
      <c r="D9" s="352"/>
      <c r="E9" s="352"/>
      <c r="F9" s="352"/>
      <c r="G9" s="352"/>
      <c r="H9" s="352"/>
      <c r="I9" s="353"/>
      <c r="J9" s="353"/>
      <c r="K9" s="324"/>
      <c r="L9" s="325"/>
    </row>
    <row r="10" spans="3:18" s="344" customFormat="1" ht="15.75" customHeight="1">
      <c r="C10" s="223" t="s">
        <v>2</v>
      </c>
      <c r="D10" s="309" t="s">
        <v>396</v>
      </c>
      <c r="E10" s="309" t="s">
        <v>397</v>
      </c>
      <c r="F10" s="310" t="s">
        <v>5</v>
      </c>
      <c r="G10" s="309" t="s">
        <v>6</v>
      </c>
      <c r="H10" s="311" t="s">
        <v>398</v>
      </c>
      <c r="I10" s="312" t="s">
        <v>399</v>
      </c>
      <c r="J10" s="312" t="s">
        <v>9</v>
      </c>
      <c r="K10" s="354"/>
      <c r="L10" s="346"/>
      <c r="M10" s="314"/>
      <c r="R10" s="347"/>
    </row>
    <row r="11" spans="3:11" ht="15.75">
      <c r="C11" s="223"/>
      <c r="D11" s="309"/>
      <c r="E11" s="309"/>
      <c r="F11" s="310"/>
      <c r="G11" s="309"/>
      <c r="H11" s="311" t="s">
        <v>400</v>
      </c>
      <c r="I11" s="312"/>
      <c r="J11" s="312"/>
      <c r="K11" s="355"/>
    </row>
    <row r="12" spans="3:11" ht="15.75">
      <c r="C12" s="356"/>
      <c r="D12" s="357"/>
      <c r="E12" s="357"/>
      <c r="F12" s="357"/>
      <c r="G12" s="357"/>
      <c r="H12" s="358"/>
      <c r="I12" s="359"/>
      <c r="J12" s="359"/>
      <c r="K12" s="355"/>
    </row>
    <row r="13" spans="3:10" ht="15.75">
      <c r="C13" s="19"/>
      <c r="D13" s="20" t="s">
        <v>10</v>
      </c>
      <c r="E13" s="21"/>
      <c r="F13" s="21"/>
      <c r="G13" s="22"/>
      <c r="H13" s="22"/>
      <c r="I13" s="23"/>
      <c r="J13" s="22"/>
    </row>
    <row r="14" spans="1:10" ht="15.75">
      <c r="A14" s="341" t="str">
        <f aca="true" t="shared" si="0" ref="A14:A26">+$C$6&amp;D14</f>
        <v>IL&amp;FS  Infrastructure Debt Fund Series 2BClean Max Enviro Energy Solution Pvt Ltd</v>
      </c>
      <c r="C14" s="19">
        <v>1</v>
      </c>
      <c r="D14" s="24" t="s">
        <v>57</v>
      </c>
      <c r="E14" s="21" t="s">
        <v>38</v>
      </c>
      <c r="F14" s="21" t="s">
        <v>58</v>
      </c>
      <c r="G14" s="22">
        <v>500</v>
      </c>
      <c r="H14" s="22">
        <v>5000</v>
      </c>
      <c r="I14" s="32">
        <v>19.2</v>
      </c>
      <c r="J14" s="32">
        <v>12.5</v>
      </c>
    </row>
    <row r="15" spans="1:10" ht="15.75">
      <c r="A15" s="341" t="str">
        <f t="shared" si="0"/>
        <v>IL&amp;FS  Infrastructure Debt Fund Series 2BBhilangana Hydro Power Limited</v>
      </c>
      <c r="C15" s="19">
        <v>2</v>
      </c>
      <c r="D15" s="24" t="s">
        <v>30</v>
      </c>
      <c r="E15" s="21" t="s">
        <v>31</v>
      </c>
      <c r="F15" s="21" t="s">
        <v>59</v>
      </c>
      <c r="G15" s="22">
        <v>400</v>
      </c>
      <c r="H15" s="22">
        <v>4000</v>
      </c>
      <c r="I15" s="32">
        <v>15.36</v>
      </c>
      <c r="J15" s="32">
        <v>8.64</v>
      </c>
    </row>
    <row r="16" spans="3:10" ht="15.75">
      <c r="C16" s="19">
        <v>3</v>
      </c>
      <c r="D16" s="24" t="s">
        <v>37</v>
      </c>
      <c r="E16" s="21" t="s">
        <v>38</v>
      </c>
      <c r="F16" s="21" t="s">
        <v>60</v>
      </c>
      <c r="G16" s="22">
        <v>360</v>
      </c>
      <c r="H16" s="22">
        <v>3600</v>
      </c>
      <c r="I16" s="32">
        <v>13.82</v>
      </c>
      <c r="J16" s="32">
        <v>8.64</v>
      </c>
    </row>
    <row r="17" spans="3:10" ht="15.75">
      <c r="C17" s="19">
        <v>4</v>
      </c>
      <c r="D17" s="24" t="s">
        <v>27</v>
      </c>
      <c r="E17" s="21" t="s">
        <v>28</v>
      </c>
      <c r="F17" s="21" t="s">
        <v>61</v>
      </c>
      <c r="G17" s="22">
        <v>240</v>
      </c>
      <c r="H17" s="22">
        <v>2400</v>
      </c>
      <c r="I17" s="32">
        <v>9.21</v>
      </c>
      <c r="J17" s="32">
        <v>14.25</v>
      </c>
    </row>
    <row r="18" spans="3:10" ht="15.75">
      <c r="C18" s="19">
        <v>5</v>
      </c>
      <c r="D18" s="24" t="s">
        <v>23</v>
      </c>
      <c r="E18" s="21" t="s">
        <v>24</v>
      </c>
      <c r="F18" s="21" t="s">
        <v>62</v>
      </c>
      <c r="G18" s="22">
        <v>210</v>
      </c>
      <c r="H18" s="22">
        <v>2100</v>
      </c>
      <c r="I18" s="32">
        <v>8.06</v>
      </c>
      <c r="J18" s="32">
        <v>9.93</v>
      </c>
    </row>
    <row r="19" spans="3:10" ht="15.75">
      <c r="C19" s="230"/>
      <c r="D19" s="245"/>
      <c r="E19" s="317"/>
      <c r="F19" s="230"/>
      <c r="G19" s="315"/>
      <c r="H19" s="231"/>
      <c r="I19" s="236"/>
      <c r="J19" s="236"/>
    </row>
    <row r="20" spans="1:10" ht="15.75">
      <c r="A20" s="341" t="str">
        <f t="shared" si="0"/>
        <v>IL&amp;FS  Infrastructure Debt Fund Series 2BDebt Instrument-Privately Placed-Unlisted</v>
      </c>
      <c r="C20" s="19"/>
      <c r="D20" s="20" t="s">
        <v>11</v>
      </c>
      <c r="E20" s="24"/>
      <c r="F20" s="24"/>
      <c r="G20" s="24"/>
      <c r="H20" s="24"/>
      <c r="I20" s="24"/>
      <c r="J20" s="19"/>
    </row>
    <row r="21" spans="3:10" ht="15.75">
      <c r="C21" s="19">
        <v>6</v>
      </c>
      <c r="D21" s="24" t="s">
        <v>34</v>
      </c>
      <c r="E21" s="21" t="s">
        <v>35</v>
      </c>
      <c r="F21" s="21" t="s">
        <v>63</v>
      </c>
      <c r="G21" s="22">
        <v>260</v>
      </c>
      <c r="H21" s="22">
        <v>2600</v>
      </c>
      <c r="I21" s="32">
        <v>9.98</v>
      </c>
      <c r="J21" s="32">
        <v>10.8</v>
      </c>
    </row>
    <row r="22" spans="1:10" ht="15.75">
      <c r="A22" s="341" t="str">
        <f t="shared" si="0"/>
        <v>IL&amp;FS  Infrastructure Debt Fund Series 2BShrem Infra Structure Private Limited</v>
      </c>
      <c r="C22" s="19">
        <f>C21+1</f>
        <v>7</v>
      </c>
      <c r="D22" s="24" t="s">
        <v>27</v>
      </c>
      <c r="E22" s="21" t="s">
        <v>28</v>
      </c>
      <c r="F22" s="21" t="s">
        <v>64</v>
      </c>
      <c r="G22" s="22">
        <v>240</v>
      </c>
      <c r="H22" s="22">
        <v>2416.550137</v>
      </c>
      <c r="I22" s="32">
        <v>9.28</v>
      </c>
      <c r="J22" s="32">
        <v>8.39</v>
      </c>
    </row>
    <row r="23" spans="1:10" ht="15.75">
      <c r="A23" s="341" t="str">
        <f t="shared" si="0"/>
        <v>IL&amp;FS  Infrastructure Debt Fund Series 2BEmami Frank Ross Limited</v>
      </c>
      <c r="C23" s="19">
        <f>C22+1</f>
        <v>8</v>
      </c>
      <c r="D23" s="24" t="s">
        <v>23</v>
      </c>
      <c r="E23" s="21" t="s">
        <v>24</v>
      </c>
      <c r="F23" s="21" t="s">
        <v>65</v>
      </c>
      <c r="G23" s="22">
        <v>60</v>
      </c>
      <c r="H23" s="22">
        <v>600</v>
      </c>
      <c r="I23" s="32">
        <v>2.3</v>
      </c>
      <c r="J23" s="32">
        <v>9.93</v>
      </c>
    </row>
    <row r="24" spans="1:10" ht="15.75">
      <c r="A24" s="341" t="str">
        <f t="shared" si="0"/>
        <v>IL&amp;FS  Infrastructure Debt Fund Series 2BAMRI Hospitals Limited</v>
      </c>
      <c r="C24" s="19">
        <f>C23+1</f>
        <v>9</v>
      </c>
      <c r="D24" s="24" t="s">
        <v>34</v>
      </c>
      <c r="E24" s="21" t="s">
        <v>35</v>
      </c>
      <c r="F24" s="21" t="s">
        <v>66</v>
      </c>
      <c r="G24" s="22">
        <v>84</v>
      </c>
      <c r="H24" s="22">
        <v>419.4527785</v>
      </c>
      <c r="I24" s="32">
        <v>1.61</v>
      </c>
      <c r="J24" s="32">
        <v>10.8</v>
      </c>
    </row>
    <row r="25" spans="1:10" ht="15.75">
      <c r="A25" s="341" t="str">
        <f t="shared" si="0"/>
        <v>IL&amp;FS  Infrastructure Debt Fund Series 2BKaynes Technology India Private Ltd</v>
      </c>
      <c r="C25" s="19">
        <f>C24+1</f>
        <v>10</v>
      </c>
      <c r="D25" s="24" t="s">
        <v>44</v>
      </c>
      <c r="E25" s="21" t="s">
        <v>45</v>
      </c>
      <c r="F25" s="21" t="s">
        <v>46</v>
      </c>
      <c r="G25" s="22">
        <v>1300</v>
      </c>
      <c r="H25" s="22">
        <v>113.75</v>
      </c>
      <c r="I25" s="32">
        <v>0.44</v>
      </c>
      <c r="J25" s="32">
        <v>16</v>
      </c>
    </row>
    <row r="26" spans="1:10" ht="15.75">
      <c r="A26" s="341" t="str">
        <f t="shared" si="0"/>
        <v>IL&amp;FS  Infrastructure Debt Fund Series 2BShrem Infra Structure Private Limited</v>
      </c>
      <c r="C26" s="19">
        <f>C25+1</f>
        <v>11</v>
      </c>
      <c r="D26" s="24" t="s">
        <v>27</v>
      </c>
      <c r="E26" s="21" t="s">
        <v>28</v>
      </c>
      <c r="F26" s="21" t="s">
        <v>33</v>
      </c>
      <c r="G26" s="22">
        <v>10</v>
      </c>
      <c r="H26" s="22">
        <v>100.689589</v>
      </c>
      <c r="I26" s="32">
        <v>0.39</v>
      </c>
      <c r="J26" s="32">
        <v>8.39</v>
      </c>
    </row>
    <row r="27" spans="3:10" ht="15.75">
      <c r="C27" s="230"/>
      <c r="D27" s="230"/>
      <c r="E27" s="317"/>
      <c r="F27" s="230"/>
      <c r="G27" s="315"/>
      <c r="H27" s="231"/>
      <c r="I27" s="236"/>
      <c r="J27" s="236"/>
    </row>
    <row r="28" spans="3:22" ht="15.75">
      <c r="C28" s="360"/>
      <c r="D28" s="250" t="s">
        <v>14</v>
      </c>
      <c r="E28" s="250"/>
      <c r="F28" s="250"/>
      <c r="G28" s="250"/>
      <c r="H28" s="326">
        <v>23350.4425045</v>
      </c>
      <c r="I28" s="253">
        <v>89.65</v>
      </c>
      <c r="J28" s="253"/>
      <c r="S28" s="343"/>
      <c r="T28" s="361"/>
      <c r="U28" s="361"/>
      <c r="V28" s="361"/>
    </row>
    <row r="29" spans="3:10" ht="15.75">
      <c r="C29" s="360"/>
      <c r="D29" s="362"/>
      <c r="E29" s="362"/>
      <c r="F29" s="362"/>
      <c r="G29" s="362"/>
      <c r="H29" s="363"/>
      <c r="I29" s="364"/>
      <c r="J29" s="364"/>
    </row>
    <row r="30" spans="3:12" ht="15.75">
      <c r="C30" s="360"/>
      <c r="D30" s="245" t="s">
        <v>401</v>
      </c>
      <c r="E30" s="360"/>
      <c r="F30" s="360"/>
      <c r="G30" s="360"/>
      <c r="H30" s="365"/>
      <c r="I30" s="366"/>
      <c r="J30" s="366"/>
      <c r="K30" s="324"/>
      <c r="L30" s="325"/>
    </row>
    <row r="31" spans="2:10" ht="15.75">
      <c r="B31" s="341" t="str">
        <f>+$C$6&amp;D31</f>
        <v>IL&amp;FS  Infrastructure Debt Fund Series 2BTriparty Repo</v>
      </c>
      <c r="C31" s="360"/>
      <c r="D31" s="241" t="s">
        <v>404</v>
      </c>
      <c r="E31" s="360"/>
      <c r="F31" s="360"/>
      <c r="G31" s="360"/>
      <c r="H31" s="22">
        <v>2577.8042362</v>
      </c>
      <c r="I31" s="32">
        <v>9.9</v>
      </c>
      <c r="J31" s="249">
        <v>0.05618811725967685</v>
      </c>
    </row>
    <row r="32" spans="3:18" s="344" customFormat="1" ht="15.75">
      <c r="C32" s="367"/>
      <c r="D32" s="368" t="s">
        <v>14</v>
      </c>
      <c r="E32" s="369"/>
      <c r="F32" s="369"/>
      <c r="G32" s="369"/>
      <c r="H32" s="369">
        <f>SUM(H31)</f>
        <v>2577.8042362</v>
      </c>
      <c r="I32" s="253">
        <f>SUM(I31)</f>
        <v>9.9</v>
      </c>
      <c r="J32" s="253"/>
      <c r="L32" s="346"/>
      <c r="M32" s="341"/>
      <c r="R32" s="347"/>
    </row>
    <row r="33" spans="3:10" ht="15.75">
      <c r="C33" s="360"/>
      <c r="D33" s="360"/>
      <c r="E33" s="360"/>
      <c r="F33" s="360"/>
      <c r="G33" s="360"/>
      <c r="H33" s="365"/>
      <c r="I33" s="366"/>
      <c r="J33" s="366"/>
    </row>
    <row r="34" spans="2:10" ht="15.75">
      <c r="B34" s="341" t="str">
        <f>+$C$6&amp;D34</f>
        <v>IL&amp;FS  Infrastructure Debt Fund Series 2BTriparty Repo Margin</v>
      </c>
      <c r="C34" s="360"/>
      <c r="D34" s="360" t="s">
        <v>406</v>
      </c>
      <c r="E34" s="360"/>
      <c r="F34" s="360"/>
      <c r="G34" s="370"/>
      <c r="H34" s="365">
        <v>12.4178301</v>
      </c>
      <c r="I34" s="236">
        <f>H34/H41*100</f>
        <v>0.047678060873177004</v>
      </c>
      <c r="J34" s="236"/>
    </row>
    <row r="35" spans="3:10" ht="15.75">
      <c r="C35" s="360"/>
      <c r="D35" s="368" t="s">
        <v>14</v>
      </c>
      <c r="E35" s="369"/>
      <c r="F35" s="369"/>
      <c r="G35" s="369"/>
      <c r="H35" s="369">
        <f>H34</f>
        <v>12.4178301</v>
      </c>
      <c r="I35" s="253">
        <f>I34</f>
        <v>0.047678060873177004</v>
      </c>
      <c r="J35" s="253"/>
    </row>
    <row r="36" spans="3:10" ht="15.75">
      <c r="C36" s="360"/>
      <c r="D36" s="360"/>
      <c r="E36" s="360"/>
      <c r="F36" s="360"/>
      <c r="G36" s="360"/>
      <c r="H36" s="365"/>
      <c r="I36" s="366"/>
      <c r="J36" s="366"/>
    </row>
    <row r="37" spans="3:10" ht="15.75">
      <c r="C37" s="360"/>
      <c r="D37" s="245" t="s">
        <v>298</v>
      </c>
      <c r="E37" s="360"/>
      <c r="F37" s="360"/>
      <c r="G37" s="360"/>
      <c r="H37" s="365"/>
      <c r="I37" s="366"/>
      <c r="J37" s="366"/>
    </row>
    <row r="38" spans="2:10" ht="15.75">
      <c r="B38" s="341" t="str">
        <f>+$C$6&amp;D38</f>
        <v>IL&amp;FS  Infrastructure Debt Fund Series 2BNet Receivable/Payable</v>
      </c>
      <c r="C38" s="230">
        <v>1</v>
      </c>
      <c r="D38" s="230" t="s">
        <v>17</v>
      </c>
      <c r="E38" s="360"/>
      <c r="F38" s="360"/>
      <c r="G38" s="371"/>
      <c r="H38" s="365">
        <v>-65.71</v>
      </c>
      <c r="I38" s="236">
        <f>H38/H41*100</f>
        <v>-0.2522924983469101</v>
      </c>
      <c r="J38" s="236"/>
    </row>
    <row r="39" spans="3:10" ht="15.75">
      <c r="C39" s="230">
        <v>2</v>
      </c>
      <c r="D39" s="230" t="s">
        <v>16</v>
      </c>
      <c r="E39" s="360"/>
      <c r="F39" s="360"/>
      <c r="G39" s="360"/>
      <c r="H39" s="365">
        <v>170.21</v>
      </c>
      <c r="I39" s="236">
        <f>H39/H41*100</f>
        <v>0.6535185838324087</v>
      </c>
      <c r="J39" s="236"/>
    </row>
    <row r="40" spans="3:19" s="344" customFormat="1" ht="15.75">
      <c r="C40" s="367"/>
      <c r="D40" s="368" t="s">
        <v>14</v>
      </c>
      <c r="E40" s="368"/>
      <c r="F40" s="368"/>
      <c r="G40" s="372"/>
      <c r="H40" s="373">
        <f>SUM(H38:H39)</f>
        <v>104.50000000000001</v>
      </c>
      <c r="I40" s="253">
        <f>SUM(I38:I39)</f>
        <v>0.4012260854854986</v>
      </c>
      <c r="J40" s="253"/>
      <c r="L40" s="346"/>
      <c r="M40" s="341"/>
      <c r="R40" s="347"/>
      <c r="S40" s="374"/>
    </row>
    <row r="41" spans="3:19" s="344" customFormat="1" ht="15.75">
      <c r="C41" s="367"/>
      <c r="D41" s="375" t="s">
        <v>18</v>
      </c>
      <c r="E41" s="375"/>
      <c r="F41" s="375"/>
      <c r="G41" s="375"/>
      <c r="H41" s="262">
        <v>26045.166</v>
      </c>
      <c r="I41" s="263" t="s">
        <v>19</v>
      </c>
      <c r="J41" s="263"/>
      <c r="L41" s="346"/>
      <c r="M41" s="341"/>
      <c r="R41" s="347"/>
      <c r="S41" s="343"/>
    </row>
    <row r="42" spans="3:19" ht="15.75">
      <c r="C42" s="376"/>
      <c r="D42" s="377"/>
      <c r="E42" s="377"/>
      <c r="F42" s="377"/>
      <c r="G42" s="377"/>
      <c r="H42" s="378"/>
      <c r="I42" s="379"/>
      <c r="J42" s="333"/>
      <c r="S42" s="380"/>
    </row>
    <row r="43" spans="3:19" ht="15.75">
      <c r="C43" s="376"/>
      <c r="D43" s="332" t="s">
        <v>439</v>
      </c>
      <c r="E43" s="377"/>
      <c r="F43" s="377"/>
      <c r="G43" s="377"/>
      <c r="H43" s="381"/>
      <c r="I43" s="270">
        <v>675000000</v>
      </c>
      <c r="J43" s="333"/>
      <c r="S43" s="380"/>
    </row>
    <row r="44" spans="3:19" ht="15.75">
      <c r="C44" s="376"/>
      <c r="D44" s="332"/>
      <c r="E44" s="377"/>
      <c r="F44" s="377"/>
      <c r="G44" s="377"/>
      <c r="H44" s="381"/>
      <c r="I44" s="333"/>
      <c r="J44" s="333"/>
      <c r="S44" s="380"/>
    </row>
    <row r="45" spans="3:19" ht="15.75">
      <c r="C45" s="376"/>
      <c r="D45" s="332"/>
      <c r="E45" s="377"/>
      <c r="F45" s="377"/>
      <c r="G45" s="377"/>
      <c r="H45" s="381"/>
      <c r="I45" s="333"/>
      <c r="J45" s="333"/>
      <c r="S45" s="380"/>
    </row>
    <row r="46" spans="3:19" ht="15.75">
      <c r="C46" s="376"/>
      <c r="D46" s="276" t="s">
        <v>407</v>
      </c>
      <c r="E46" s="269"/>
      <c r="F46" s="377"/>
      <c r="G46" s="377"/>
      <c r="H46" s="378"/>
      <c r="I46" s="333"/>
      <c r="J46" s="333"/>
      <c r="S46" s="380"/>
    </row>
    <row r="47" spans="3:19" ht="66" customHeight="1">
      <c r="C47" s="376"/>
      <c r="D47" s="273" t="s">
        <v>440</v>
      </c>
      <c r="E47" s="337" t="s">
        <v>441</v>
      </c>
      <c r="F47" s="377"/>
      <c r="G47" s="377"/>
      <c r="H47" s="378"/>
      <c r="I47" s="333"/>
      <c r="J47" s="333"/>
      <c r="S47" s="380"/>
    </row>
    <row r="48" spans="3:19" ht="15.75">
      <c r="C48" s="376"/>
      <c r="D48" s="276" t="s">
        <v>432</v>
      </c>
      <c r="E48" s="269"/>
      <c r="F48" s="377"/>
      <c r="G48" s="377"/>
      <c r="H48" s="378"/>
      <c r="I48" s="333"/>
      <c r="J48" s="333"/>
      <c r="S48" s="380"/>
    </row>
    <row r="49" spans="3:19" ht="15.75">
      <c r="C49" s="376"/>
      <c r="D49" s="277" t="s">
        <v>411</v>
      </c>
      <c r="E49" s="338">
        <v>1098150.8574</v>
      </c>
      <c r="F49" s="377"/>
      <c r="G49" s="377"/>
      <c r="H49" s="378"/>
      <c r="I49" s="333"/>
      <c r="J49" s="333"/>
      <c r="S49" s="380"/>
    </row>
    <row r="50" spans="3:19" ht="15.75">
      <c r="C50" s="376"/>
      <c r="D50" s="276" t="s">
        <v>433</v>
      </c>
      <c r="E50" s="269"/>
      <c r="F50" s="377"/>
      <c r="G50" s="377"/>
      <c r="H50" s="378"/>
      <c r="I50" s="333"/>
      <c r="J50" s="333"/>
      <c r="S50" s="380"/>
    </row>
    <row r="51" spans="3:19" ht="15.75">
      <c r="C51" s="376"/>
      <c r="D51" s="277" t="s">
        <v>411</v>
      </c>
      <c r="E51" s="338">
        <v>1157562.9274</v>
      </c>
      <c r="F51" s="377"/>
      <c r="G51" s="377"/>
      <c r="H51" s="378"/>
      <c r="I51" s="333"/>
      <c r="J51" s="333"/>
      <c r="S51" s="380"/>
    </row>
    <row r="52" spans="3:19" ht="15.75">
      <c r="C52" s="376"/>
      <c r="D52" s="279" t="s">
        <v>414</v>
      </c>
      <c r="E52" s="337" t="s">
        <v>415</v>
      </c>
      <c r="F52" s="377"/>
      <c r="G52" s="377"/>
      <c r="H52" s="378"/>
      <c r="I52" s="333"/>
      <c r="J52" s="333"/>
      <c r="S52" s="380"/>
    </row>
    <row r="53" spans="3:19" ht="15.75">
      <c r="C53" s="376"/>
      <c r="D53" s="279" t="s">
        <v>416</v>
      </c>
      <c r="E53" s="337" t="s">
        <v>415</v>
      </c>
      <c r="F53" s="377"/>
      <c r="G53" s="377"/>
      <c r="H53" s="378"/>
      <c r="I53" s="333"/>
      <c r="J53" s="333"/>
      <c r="S53" s="380"/>
    </row>
    <row r="54" spans="3:19" ht="15.75">
      <c r="C54" s="376"/>
      <c r="D54" s="273" t="s">
        <v>442</v>
      </c>
      <c r="E54" s="337" t="s">
        <v>415</v>
      </c>
      <c r="F54" s="377"/>
      <c r="G54" s="377"/>
      <c r="H54" s="378"/>
      <c r="I54" s="333"/>
      <c r="J54" s="333"/>
      <c r="S54" s="380"/>
    </row>
    <row r="55" spans="3:19" ht="15.75">
      <c r="C55" s="376"/>
      <c r="D55" s="279" t="s">
        <v>418</v>
      </c>
      <c r="E55" s="337" t="s">
        <v>415</v>
      </c>
      <c r="F55" s="377"/>
      <c r="G55" s="377"/>
      <c r="H55" s="378"/>
      <c r="I55" s="333"/>
      <c r="J55" s="333"/>
      <c r="S55" s="380"/>
    </row>
    <row r="56" spans="3:19" ht="15.75">
      <c r="C56" s="376"/>
      <c r="D56" s="339" t="s">
        <v>436</v>
      </c>
      <c r="E56" s="337" t="s">
        <v>379</v>
      </c>
      <c r="F56" s="377"/>
      <c r="G56" s="377"/>
      <c r="H56" s="378"/>
      <c r="I56" s="333"/>
      <c r="J56" s="333"/>
      <c r="S56" s="380"/>
    </row>
    <row r="57" spans="3:19" ht="15.75">
      <c r="C57" s="376"/>
      <c r="D57" s="276" t="s">
        <v>421</v>
      </c>
      <c r="E57" s="337" t="s">
        <v>379</v>
      </c>
      <c r="F57" s="377"/>
      <c r="G57" s="377"/>
      <c r="H57" s="378"/>
      <c r="I57" s="333"/>
      <c r="J57" s="333"/>
      <c r="S57" s="380"/>
    </row>
    <row r="58" spans="3:19" ht="15.75">
      <c r="C58" s="376"/>
      <c r="D58" s="291" t="s">
        <v>426</v>
      </c>
      <c r="E58" s="269"/>
      <c r="F58" s="377"/>
      <c r="G58" s="377"/>
      <c r="H58" s="378"/>
      <c r="I58" s="333"/>
      <c r="J58" s="333"/>
      <c r="S58" s="380"/>
    </row>
    <row r="59" spans="3:19" ht="15.75">
      <c r="C59" s="376"/>
      <c r="D59" s="269" t="s">
        <v>437</v>
      </c>
      <c r="E59" s="269"/>
      <c r="F59" s="377"/>
      <c r="G59" s="377"/>
      <c r="H59" s="378"/>
      <c r="I59" s="333"/>
      <c r="J59" s="333"/>
      <c r="S59" s="380"/>
    </row>
    <row r="60" spans="3:19" ht="15.75">
      <c r="C60" s="376"/>
      <c r="D60" s="332"/>
      <c r="E60" s="377"/>
      <c r="F60" s="377"/>
      <c r="G60" s="377"/>
      <c r="H60" s="378"/>
      <c r="I60" s="333"/>
      <c r="J60" s="333"/>
      <c r="S60" s="380"/>
    </row>
    <row r="61" spans="3:8" ht="15.75">
      <c r="C61" s="376"/>
      <c r="D61" s="293" t="s">
        <v>427</v>
      </c>
      <c r="H61" s="343"/>
    </row>
    <row r="63" spans="7:8" ht="15.75" hidden="1">
      <c r="G63" s="341">
        <v>2156312166.17</v>
      </c>
      <c r="H63" s="343">
        <v>21563.1216617</v>
      </c>
    </row>
    <row r="64" ht="15.75" hidden="1">
      <c r="H64" s="343">
        <v>2249.2896881999986</v>
      </c>
    </row>
    <row r="65" spans="3:9" ht="15.75">
      <c r="C65" s="294" t="s">
        <v>96</v>
      </c>
      <c r="D65" s="295" t="s">
        <v>97</v>
      </c>
      <c r="E65" s="295"/>
      <c r="F65" s="295"/>
      <c r="G65" s="295"/>
      <c r="H65" s="295"/>
      <c r="I65" s="296"/>
    </row>
    <row r="66" spans="3:9" ht="15.75">
      <c r="C66" s="204"/>
      <c r="D66" s="204"/>
      <c r="E66" s="204"/>
      <c r="F66" s="204"/>
      <c r="G66" s="204"/>
      <c r="H66" s="204"/>
      <c r="I66" s="204"/>
    </row>
    <row r="67" spans="3:9" ht="15.75">
      <c r="C67" s="204" t="s">
        <v>96</v>
      </c>
      <c r="D67" s="297" t="s">
        <v>98</v>
      </c>
      <c r="E67" s="297"/>
      <c r="F67" s="297"/>
      <c r="G67" s="297"/>
      <c r="H67" s="204"/>
      <c r="I67" s="204"/>
    </row>
    <row r="68" spans="3:9" ht="15.75">
      <c r="C68" s="204"/>
      <c r="D68" s="298" t="s">
        <v>99</v>
      </c>
      <c r="E68" s="298"/>
      <c r="F68" s="298"/>
      <c r="G68" s="298"/>
      <c r="H68" s="204"/>
      <c r="I68" s="204"/>
    </row>
    <row r="69" spans="3:9" ht="31.5" customHeight="1">
      <c r="C69" s="204"/>
      <c r="D69" s="299" t="s">
        <v>100</v>
      </c>
      <c r="E69" s="299"/>
      <c r="F69" s="299"/>
      <c r="G69" s="299"/>
      <c r="H69" s="299"/>
      <c r="I69" s="204"/>
    </row>
  </sheetData>
  <sheetProtection/>
  <mergeCells count="11">
    <mergeCell ref="J10:J11"/>
    <mergeCell ref="D65:I65"/>
    <mergeCell ref="D69:H69"/>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R66"/>
  <sheetViews>
    <sheetView zoomScalePageLayoutView="0" workbookViewId="0" topLeftCell="C1">
      <selection activeCell="E2" sqref="E2"/>
    </sheetView>
  </sheetViews>
  <sheetFormatPr defaultColWidth="9.140625" defaultRowHeight="15"/>
  <cols>
    <col min="1" max="2" width="8.140625" style="344" hidden="1" customWidth="1"/>
    <col min="3" max="3" width="7.57421875" style="344" customWidth="1"/>
    <col min="4" max="4" width="62.00390625" style="344" customWidth="1"/>
    <col min="5" max="5" width="23.8515625" style="344" customWidth="1"/>
    <col min="6" max="6" width="18.421875" style="344" customWidth="1"/>
    <col min="7" max="7" width="13.57421875" style="344" bestFit="1" customWidth="1"/>
    <col min="8" max="8" width="16.8515625" style="344" customWidth="1"/>
    <col min="9" max="10" width="14.7109375" style="344" customWidth="1"/>
    <col min="11" max="11" width="21.00390625" style="344" hidden="1" customWidth="1"/>
    <col min="12" max="12" width="9.140625" style="346" hidden="1" customWidth="1"/>
    <col min="13" max="13" width="15.140625" style="343" customWidth="1"/>
    <col min="14" max="14" width="25.57421875" style="344" bestFit="1" customWidth="1"/>
    <col min="15" max="15" width="9.140625" style="344" customWidth="1"/>
    <col min="16" max="17" width="9.28125" style="344" bestFit="1" customWidth="1"/>
    <col min="18" max="16384" width="9.140625" style="344" customWidth="1"/>
  </cols>
  <sheetData>
    <row r="1" ht="15.75">
      <c r="G1" s="382"/>
    </row>
    <row r="2" ht="15.75">
      <c r="G2" s="382"/>
    </row>
    <row r="3" ht="15.75">
      <c r="G3" s="382"/>
    </row>
    <row r="4" ht="15.75">
      <c r="G4" s="382"/>
    </row>
    <row r="5" spans="3:7" ht="15.75">
      <c r="C5" s="207" t="s">
        <v>392</v>
      </c>
      <c r="G5" s="382"/>
    </row>
    <row r="6" spans="3:10" ht="15.75" customHeight="1">
      <c r="C6" s="208" t="s">
        <v>443</v>
      </c>
      <c r="D6" s="209"/>
      <c r="E6" s="209"/>
      <c r="F6" s="209"/>
      <c r="G6" s="209"/>
      <c r="H6" s="209"/>
      <c r="I6" s="210"/>
      <c r="J6" s="383"/>
    </row>
    <row r="7" spans="3:10" ht="15.75" customHeight="1">
      <c r="C7" s="384" t="s">
        <v>394</v>
      </c>
      <c r="D7" s="385"/>
      <c r="E7" s="385"/>
      <c r="F7" s="385"/>
      <c r="G7" s="385"/>
      <c r="H7" s="385"/>
      <c r="I7" s="386"/>
      <c r="J7" s="383"/>
    </row>
    <row r="8" spans="3:12" ht="15.75">
      <c r="C8" s="348" t="s">
        <v>395</v>
      </c>
      <c r="D8" s="349"/>
      <c r="E8" s="349"/>
      <c r="F8" s="349"/>
      <c r="G8" s="349"/>
      <c r="H8" s="349"/>
      <c r="I8" s="350"/>
      <c r="J8" s="343"/>
      <c r="K8" s="218"/>
      <c r="L8" s="387"/>
    </row>
    <row r="9" spans="3:12" ht="15.75">
      <c r="C9" s="351"/>
      <c r="D9" s="352"/>
      <c r="E9" s="352"/>
      <c r="F9" s="352"/>
      <c r="G9" s="352"/>
      <c r="H9" s="352"/>
      <c r="I9" s="353"/>
      <c r="J9" s="353"/>
      <c r="K9" s="218"/>
      <c r="L9" s="387"/>
    </row>
    <row r="10" spans="3:13" ht="15.75" customHeight="1">
      <c r="C10" s="223" t="s">
        <v>2</v>
      </c>
      <c r="D10" s="309" t="s">
        <v>396</v>
      </c>
      <c r="E10" s="309" t="s">
        <v>397</v>
      </c>
      <c r="F10" s="310" t="s">
        <v>5</v>
      </c>
      <c r="G10" s="309" t="s">
        <v>6</v>
      </c>
      <c r="H10" s="311" t="s">
        <v>398</v>
      </c>
      <c r="I10" s="312" t="s">
        <v>399</v>
      </c>
      <c r="J10" s="312" t="s">
        <v>9</v>
      </c>
      <c r="K10" s="354"/>
      <c r="M10" s="388"/>
    </row>
    <row r="11" spans="3:11" ht="15.75">
      <c r="C11" s="223"/>
      <c r="D11" s="309"/>
      <c r="E11" s="309"/>
      <c r="F11" s="310"/>
      <c r="G11" s="309"/>
      <c r="H11" s="311" t="s">
        <v>400</v>
      </c>
      <c r="I11" s="312"/>
      <c r="J11" s="312"/>
      <c r="K11" s="354"/>
    </row>
    <row r="12" spans="3:13" s="341" customFormat="1" ht="15.75">
      <c r="C12" s="356"/>
      <c r="D12" s="357"/>
      <c r="E12" s="357"/>
      <c r="F12" s="357"/>
      <c r="G12" s="357"/>
      <c r="H12" s="358"/>
      <c r="I12" s="359"/>
      <c r="J12" s="359"/>
      <c r="K12" s="355"/>
      <c r="L12" s="342"/>
      <c r="M12" s="343"/>
    </row>
    <row r="13" spans="1:13" s="341" customFormat="1" ht="15.75">
      <c r="A13" s="341" t="str">
        <f>+$C$6&amp;D13</f>
        <v>IL&amp;FS  Infrastructure Debt Fund Series 2CDebt instrument - listed / Awaiting listing</v>
      </c>
      <c r="C13" s="19"/>
      <c r="D13" s="20" t="s">
        <v>10</v>
      </c>
      <c r="E13" s="21"/>
      <c r="F13" s="21"/>
      <c r="G13" s="22"/>
      <c r="H13" s="22"/>
      <c r="I13" s="23"/>
      <c r="J13" s="22"/>
      <c r="L13" s="342"/>
      <c r="M13" s="343"/>
    </row>
    <row r="14" spans="3:13" s="341" customFormat="1" ht="15.75">
      <c r="C14" s="19">
        <v>1</v>
      </c>
      <c r="D14" s="24" t="s">
        <v>37</v>
      </c>
      <c r="E14" s="21" t="s">
        <v>38</v>
      </c>
      <c r="F14" s="21" t="s">
        <v>67</v>
      </c>
      <c r="G14" s="22">
        <v>610</v>
      </c>
      <c r="H14" s="22">
        <v>6100</v>
      </c>
      <c r="I14" s="32">
        <v>27.12</v>
      </c>
      <c r="J14" s="32">
        <v>8.64</v>
      </c>
      <c r="L14" s="342"/>
      <c r="M14" s="343"/>
    </row>
    <row r="15" spans="1:13" s="341" customFormat="1" ht="15.75">
      <c r="A15" s="341" t="str">
        <f>+$C$6&amp;D15</f>
        <v>IL&amp;FS  Infrastructure Debt Fund Series 2CBhilangana Hydro Power Limited</v>
      </c>
      <c r="C15" s="19">
        <v>2</v>
      </c>
      <c r="D15" s="24" t="s">
        <v>30</v>
      </c>
      <c r="E15" s="21" t="s">
        <v>31</v>
      </c>
      <c r="F15" s="21" t="s">
        <v>68</v>
      </c>
      <c r="G15" s="22">
        <v>478</v>
      </c>
      <c r="H15" s="22">
        <v>4780</v>
      </c>
      <c r="I15" s="32">
        <v>21.25</v>
      </c>
      <c r="J15" s="32">
        <v>8.64</v>
      </c>
      <c r="L15" s="342"/>
      <c r="M15" s="343"/>
    </row>
    <row r="16" spans="1:13" s="341" customFormat="1" ht="15.75">
      <c r="A16" s="341" t="str">
        <f>+$C$6&amp;D16</f>
        <v>IL&amp;FS  Infrastructure Debt Fund Series 2CShrem Infra Structure Private Limited</v>
      </c>
      <c r="C16" s="19">
        <v>3</v>
      </c>
      <c r="D16" s="24" t="s">
        <v>27</v>
      </c>
      <c r="E16" s="21" t="s">
        <v>28</v>
      </c>
      <c r="F16" s="21" t="s">
        <v>61</v>
      </c>
      <c r="G16" s="22">
        <v>260</v>
      </c>
      <c r="H16" s="22">
        <v>2600</v>
      </c>
      <c r="I16" s="32">
        <v>11.56</v>
      </c>
      <c r="J16" s="32">
        <v>14.25</v>
      </c>
      <c r="L16" s="342"/>
      <c r="M16" s="343"/>
    </row>
    <row r="17" spans="1:13" s="341" customFormat="1" ht="15.75">
      <c r="A17" s="341" t="str">
        <f>+$C$6&amp;D17</f>
        <v>IL&amp;FS  Infrastructure Debt Fund Series 2CClean Max Enviro Energy Solution Pvt Ltd</v>
      </c>
      <c r="C17" s="19">
        <v>4</v>
      </c>
      <c r="D17" s="24" t="s">
        <v>57</v>
      </c>
      <c r="E17" s="21" t="s">
        <v>38</v>
      </c>
      <c r="F17" s="21" t="s">
        <v>58</v>
      </c>
      <c r="G17" s="22">
        <v>250</v>
      </c>
      <c r="H17" s="22">
        <v>2500</v>
      </c>
      <c r="I17" s="32">
        <v>11.11</v>
      </c>
      <c r="J17" s="32">
        <v>12.5</v>
      </c>
      <c r="L17" s="342"/>
      <c r="M17" s="343"/>
    </row>
    <row r="18" spans="3:13" s="341" customFormat="1" ht="15.75">
      <c r="C18" s="19">
        <v>5</v>
      </c>
      <c r="D18" s="24" t="s">
        <v>23</v>
      </c>
      <c r="E18" s="21" t="s">
        <v>24</v>
      </c>
      <c r="F18" s="21" t="s">
        <v>62</v>
      </c>
      <c r="G18" s="22">
        <v>210</v>
      </c>
      <c r="H18" s="22">
        <v>2100</v>
      </c>
      <c r="I18" s="32">
        <v>9.33</v>
      </c>
      <c r="J18" s="32">
        <v>9.93</v>
      </c>
      <c r="L18" s="342"/>
      <c r="M18" s="343"/>
    </row>
    <row r="19" spans="3:13" s="341" customFormat="1" ht="15.75">
      <c r="C19" s="230"/>
      <c r="D19" s="230"/>
      <c r="E19" s="317"/>
      <c r="F19" s="230"/>
      <c r="G19" s="315"/>
      <c r="H19" s="231"/>
      <c r="I19" s="236"/>
      <c r="J19" s="237"/>
      <c r="L19" s="342"/>
      <c r="M19" s="343"/>
    </row>
    <row r="20" spans="3:13" s="341" customFormat="1" ht="15.75">
      <c r="C20" s="19"/>
      <c r="D20" s="20" t="s">
        <v>11</v>
      </c>
      <c r="E20" s="24"/>
      <c r="F20" s="24"/>
      <c r="G20" s="24"/>
      <c r="H20" s="24"/>
      <c r="I20" s="24"/>
      <c r="J20" s="19"/>
      <c r="L20" s="342"/>
      <c r="M20" s="343"/>
    </row>
    <row r="21" spans="3:13" s="341" customFormat="1" ht="15.75">
      <c r="C21" s="19">
        <v>6</v>
      </c>
      <c r="D21" s="24" t="s">
        <v>27</v>
      </c>
      <c r="E21" s="21" t="s">
        <v>28</v>
      </c>
      <c r="F21" s="21" t="s">
        <v>64</v>
      </c>
      <c r="G21" s="22">
        <v>160</v>
      </c>
      <c r="H21" s="22">
        <v>1611.0334247</v>
      </c>
      <c r="I21" s="32">
        <v>7.16</v>
      </c>
      <c r="J21" s="32">
        <v>8.39</v>
      </c>
      <c r="L21" s="342"/>
      <c r="M21" s="343"/>
    </row>
    <row r="22" spans="3:13" s="341" customFormat="1" ht="15.75">
      <c r="C22" s="19">
        <f>C21+1</f>
        <v>7</v>
      </c>
      <c r="D22" s="24" t="s">
        <v>34</v>
      </c>
      <c r="E22" s="21" t="s">
        <v>35</v>
      </c>
      <c r="F22" s="21" t="s">
        <v>63</v>
      </c>
      <c r="G22" s="22">
        <v>105</v>
      </c>
      <c r="H22" s="22">
        <v>1050</v>
      </c>
      <c r="I22" s="32">
        <v>4.67</v>
      </c>
      <c r="J22" s="32">
        <v>10.8</v>
      </c>
      <c r="L22" s="342"/>
      <c r="M22" s="343"/>
    </row>
    <row r="23" spans="3:13" s="341" customFormat="1" ht="15.75">
      <c r="C23" s="19">
        <f>C22+1</f>
        <v>8</v>
      </c>
      <c r="D23" s="24" t="s">
        <v>23</v>
      </c>
      <c r="E23" s="21" t="s">
        <v>24</v>
      </c>
      <c r="F23" s="21" t="s">
        <v>65</v>
      </c>
      <c r="G23" s="22">
        <v>60</v>
      </c>
      <c r="H23" s="22">
        <v>600</v>
      </c>
      <c r="I23" s="32">
        <v>2.67</v>
      </c>
      <c r="J23" s="32">
        <v>9.93</v>
      </c>
      <c r="L23" s="342"/>
      <c r="M23" s="343"/>
    </row>
    <row r="24" spans="3:13" s="341" customFormat="1" ht="15.75">
      <c r="C24" s="19">
        <f>C23+1</f>
        <v>9</v>
      </c>
      <c r="D24" s="24" t="s">
        <v>27</v>
      </c>
      <c r="E24" s="21" t="s">
        <v>28</v>
      </c>
      <c r="F24" s="21" t="s">
        <v>33</v>
      </c>
      <c r="G24" s="22">
        <v>20</v>
      </c>
      <c r="H24" s="22">
        <v>201.3791781</v>
      </c>
      <c r="I24" s="32">
        <v>0.9</v>
      </c>
      <c r="J24" s="32">
        <v>8.39</v>
      </c>
      <c r="L24" s="342"/>
      <c r="M24" s="343"/>
    </row>
    <row r="25" spans="3:13" s="341" customFormat="1" ht="15.75">
      <c r="C25" s="389"/>
      <c r="D25" s="390"/>
      <c r="E25" s="391"/>
      <c r="F25" s="391"/>
      <c r="G25" s="392"/>
      <c r="H25" s="392"/>
      <c r="I25" s="393"/>
      <c r="J25" s="393"/>
      <c r="L25" s="342"/>
      <c r="M25" s="343"/>
    </row>
    <row r="26" spans="3:18" s="341" customFormat="1" ht="15.75">
      <c r="C26" s="367"/>
      <c r="D26" s="368" t="s">
        <v>14</v>
      </c>
      <c r="E26" s="368"/>
      <c r="F26" s="368"/>
      <c r="G26" s="368"/>
      <c r="H26" s="373">
        <v>21542.4126028</v>
      </c>
      <c r="I26" s="253">
        <v>95.77000000000001</v>
      </c>
      <c r="J26" s="253"/>
      <c r="K26" s="344"/>
      <c r="L26" s="346"/>
      <c r="M26" s="343"/>
      <c r="N26" s="343"/>
      <c r="P26" s="361"/>
      <c r="Q26" s="361"/>
      <c r="R26" s="361"/>
    </row>
    <row r="27" spans="3:13" s="341" customFormat="1" ht="15.75">
      <c r="C27" s="360"/>
      <c r="D27" s="362"/>
      <c r="E27" s="362"/>
      <c r="F27" s="362"/>
      <c r="G27" s="362"/>
      <c r="H27" s="363"/>
      <c r="I27" s="364"/>
      <c r="J27" s="364"/>
      <c r="L27" s="342"/>
      <c r="M27" s="343"/>
    </row>
    <row r="28" spans="3:12" ht="15.75">
      <c r="C28" s="367"/>
      <c r="D28" s="245" t="s">
        <v>401</v>
      </c>
      <c r="E28" s="367"/>
      <c r="F28" s="367"/>
      <c r="G28" s="367"/>
      <c r="H28" s="394"/>
      <c r="I28" s="395"/>
      <c r="J28" s="395"/>
      <c r="K28" s="218"/>
      <c r="L28" s="387"/>
    </row>
    <row r="29" spans="2:10" ht="15.75">
      <c r="B29" s="344" t="str">
        <f>+$C$6&amp;D29</f>
        <v>IL&amp;FS  Infrastructure Debt Fund Series 2CTriparty Repo</v>
      </c>
      <c r="C29" s="367"/>
      <c r="D29" s="241" t="s">
        <v>404</v>
      </c>
      <c r="E29" s="367"/>
      <c r="F29" s="367"/>
      <c r="G29" s="367"/>
      <c r="H29" s="394">
        <v>976.8451924</v>
      </c>
      <c r="I29" s="236">
        <v>4.34</v>
      </c>
      <c r="J29" s="57">
        <v>0.0562</v>
      </c>
    </row>
    <row r="30" spans="3:10" ht="15.75">
      <c r="C30" s="367"/>
      <c r="D30" s="368" t="s">
        <v>14</v>
      </c>
      <c r="E30" s="368"/>
      <c r="F30" s="368"/>
      <c r="G30" s="368"/>
      <c r="H30" s="373">
        <f>SUM(H29)</f>
        <v>976.8451924</v>
      </c>
      <c r="I30" s="253">
        <f>I29</f>
        <v>4.34</v>
      </c>
      <c r="J30" s="253"/>
    </row>
    <row r="31" spans="3:13" s="341" customFormat="1" ht="15.75">
      <c r="C31" s="367"/>
      <c r="D31" s="367"/>
      <c r="E31" s="367"/>
      <c r="F31" s="367"/>
      <c r="G31" s="367"/>
      <c r="H31" s="394"/>
      <c r="I31" s="395"/>
      <c r="J31" s="395"/>
      <c r="K31" s="344"/>
      <c r="L31" s="346"/>
      <c r="M31" s="343"/>
    </row>
    <row r="32" spans="2:13" s="341" customFormat="1" ht="15.75">
      <c r="B32" s="344" t="str">
        <f>+$C$6&amp;D32</f>
        <v>IL&amp;FS  Infrastructure Debt Fund Series 2CTriparty Repo Margin</v>
      </c>
      <c r="C32" s="360"/>
      <c r="D32" s="396" t="s">
        <v>406</v>
      </c>
      <c r="E32" s="360"/>
      <c r="F32" s="360"/>
      <c r="G32" s="370"/>
      <c r="H32" s="394">
        <v>3.9282133000000004</v>
      </c>
      <c r="I32" s="236">
        <f>+H32/$H$39*100</f>
        <v>0.017461733852462764</v>
      </c>
      <c r="J32" s="236"/>
      <c r="L32" s="342"/>
      <c r="M32" s="343"/>
    </row>
    <row r="33" spans="3:13" s="341" customFormat="1" ht="15.75">
      <c r="C33" s="367"/>
      <c r="D33" s="368" t="s">
        <v>14</v>
      </c>
      <c r="E33" s="368"/>
      <c r="F33" s="368"/>
      <c r="G33" s="397"/>
      <c r="H33" s="373">
        <f>H32</f>
        <v>3.9282133000000004</v>
      </c>
      <c r="I33" s="253">
        <f>I32</f>
        <v>0.017461733852462764</v>
      </c>
      <c r="J33" s="253"/>
      <c r="K33" s="344"/>
      <c r="L33" s="346"/>
      <c r="M33" s="343"/>
    </row>
    <row r="34" spans="3:13" s="341" customFormat="1" ht="15.75">
      <c r="C34" s="367"/>
      <c r="D34" s="367"/>
      <c r="E34" s="367"/>
      <c r="F34" s="367"/>
      <c r="G34" s="367"/>
      <c r="H34" s="394"/>
      <c r="I34" s="395"/>
      <c r="J34" s="395"/>
      <c r="K34" s="344"/>
      <c r="L34" s="346"/>
      <c r="M34" s="343"/>
    </row>
    <row r="35" spans="3:13" s="341" customFormat="1" ht="15.75">
      <c r="C35" s="367"/>
      <c r="D35" s="245" t="s">
        <v>298</v>
      </c>
      <c r="E35" s="367"/>
      <c r="F35" s="367"/>
      <c r="G35" s="367"/>
      <c r="H35" s="394"/>
      <c r="I35" s="395"/>
      <c r="J35" s="395"/>
      <c r="K35" s="344"/>
      <c r="L35" s="346"/>
      <c r="M35" s="343"/>
    </row>
    <row r="36" spans="2:13" s="341" customFormat="1" ht="15.75">
      <c r="B36" s="344" t="str">
        <f>+$C$6&amp;D36</f>
        <v>IL&amp;FS  Infrastructure Debt Fund Series 2CNet Receivable/Payable</v>
      </c>
      <c r="C36" s="360">
        <v>1</v>
      </c>
      <c r="D36" s="367" t="s">
        <v>17</v>
      </c>
      <c r="E36" s="367"/>
      <c r="F36" s="360"/>
      <c r="G36" s="360"/>
      <c r="H36" s="365">
        <v>-46.5</v>
      </c>
      <c r="I36" s="236">
        <f>H36/H39*100-0.01</f>
        <v>-0.21670227457850072</v>
      </c>
      <c r="J36" s="236"/>
      <c r="L36" s="342"/>
      <c r="M36" s="343"/>
    </row>
    <row r="37" spans="3:14" ht="15.75">
      <c r="C37" s="367">
        <v>2</v>
      </c>
      <c r="D37" s="360" t="s">
        <v>16</v>
      </c>
      <c r="E37" s="367"/>
      <c r="F37" s="367"/>
      <c r="G37" s="367"/>
      <c r="H37" s="231">
        <v>19.442973900000002</v>
      </c>
      <c r="I37" s="236">
        <f>H37/H39*100</f>
        <v>0.08642810601506287</v>
      </c>
      <c r="J37" s="236"/>
      <c r="N37" s="398"/>
    </row>
    <row r="38" spans="3:10" ht="15.75">
      <c r="C38" s="367"/>
      <c r="D38" s="368" t="s">
        <v>14</v>
      </c>
      <c r="E38" s="368"/>
      <c r="F38" s="368"/>
      <c r="G38" s="368"/>
      <c r="H38" s="373">
        <f>SUM(H36:H37)</f>
        <v>-27.057026099999998</v>
      </c>
      <c r="I38" s="253">
        <f>SUM(I36:I37)</f>
        <v>-0.13027416856343785</v>
      </c>
      <c r="J38" s="253"/>
    </row>
    <row r="39" spans="3:14" ht="15.75">
      <c r="C39" s="367"/>
      <c r="D39" s="375" t="s">
        <v>18</v>
      </c>
      <c r="E39" s="375"/>
      <c r="F39" s="375"/>
      <c r="G39" s="375"/>
      <c r="H39" s="399">
        <v>22496.124</v>
      </c>
      <c r="I39" s="400" t="s">
        <v>19</v>
      </c>
      <c r="J39" s="400"/>
      <c r="N39" s="343"/>
    </row>
    <row r="40" spans="3:14" s="341" customFormat="1" ht="15.75">
      <c r="C40" s="376"/>
      <c r="D40" s="377"/>
      <c r="E40" s="377"/>
      <c r="F40" s="377"/>
      <c r="G40" s="377"/>
      <c r="H40" s="378"/>
      <c r="I40" s="401"/>
      <c r="J40" s="401"/>
      <c r="L40" s="342"/>
      <c r="M40" s="343"/>
      <c r="N40" s="380"/>
    </row>
    <row r="41" spans="3:14" s="341" customFormat="1" ht="15.75">
      <c r="C41" s="376"/>
      <c r="D41" s="332" t="s">
        <v>444</v>
      </c>
      <c r="E41" s="377"/>
      <c r="F41" s="377"/>
      <c r="G41" s="377"/>
      <c r="H41" s="381"/>
      <c r="I41" s="402">
        <v>543750000</v>
      </c>
      <c r="J41" s="403"/>
      <c r="L41" s="342"/>
      <c r="M41" s="343"/>
      <c r="N41" s="380"/>
    </row>
    <row r="42" spans="3:14" s="341" customFormat="1" ht="15.75">
      <c r="C42" s="376"/>
      <c r="D42" s="332"/>
      <c r="E42" s="377"/>
      <c r="F42" s="377"/>
      <c r="G42" s="377"/>
      <c r="H42" s="378"/>
      <c r="I42" s="403"/>
      <c r="J42" s="403"/>
      <c r="L42" s="342"/>
      <c r="M42" s="343"/>
      <c r="N42" s="380"/>
    </row>
    <row r="43" spans="3:14" s="341" customFormat="1" ht="15.75">
      <c r="C43" s="376"/>
      <c r="D43" s="276" t="s">
        <v>407</v>
      </c>
      <c r="E43" s="269"/>
      <c r="F43" s="377"/>
      <c r="G43" s="377"/>
      <c r="H43" s="381"/>
      <c r="I43" s="403"/>
      <c r="J43" s="403"/>
      <c r="L43" s="342"/>
      <c r="M43" s="343"/>
      <c r="N43" s="380"/>
    </row>
    <row r="44" spans="3:14" s="341" customFormat="1" ht="78.75">
      <c r="C44" s="376"/>
      <c r="D44" s="273" t="s">
        <v>445</v>
      </c>
      <c r="E44" s="337" t="s">
        <v>446</v>
      </c>
      <c r="F44" s="377"/>
      <c r="G44" s="377"/>
      <c r="H44" s="381"/>
      <c r="I44" s="403"/>
      <c r="J44" s="403"/>
      <c r="L44" s="342"/>
      <c r="M44" s="343"/>
      <c r="N44" s="380"/>
    </row>
    <row r="45" spans="3:14" s="341" customFormat="1" ht="15.75">
      <c r="C45" s="376"/>
      <c r="D45" s="276" t="s">
        <v>432</v>
      </c>
      <c r="E45" s="269"/>
      <c r="F45" s="377"/>
      <c r="G45" s="377"/>
      <c r="H45" s="378"/>
      <c r="I45" s="403"/>
      <c r="J45" s="403"/>
      <c r="L45" s="342"/>
      <c r="M45" s="343"/>
      <c r="N45" s="380"/>
    </row>
    <row r="46" spans="3:14" s="341" customFormat="1" ht="15.75">
      <c r="C46" s="376"/>
      <c r="D46" s="277" t="s">
        <v>411</v>
      </c>
      <c r="E46" s="338">
        <v>1194644.82</v>
      </c>
      <c r="F46" s="377"/>
      <c r="G46" s="377"/>
      <c r="H46" s="378"/>
      <c r="I46" s="403"/>
      <c r="J46" s="403"/>
      <c r="L46" s="342"/>
      <c r="M46" s="343"/>
      <c r="N46" s="380"/>
    </row>
    <row r="47" spans="3:14" s="341" customFormat="1" ht="15.75">
      <c r="C47" s="376"/>
      <c r="D47" s="276" t="s">
        <v>433</v>
      </c>
      <c r="E47" s="269"/>
      <c r="F47" s="377"/>
      <c r="G47" s="377"/>
      <c r="H47" s="378"/>
      <c r="I47" s="403"/>
      <c r="J47" s="403"/>
      <c r="L47" s="342"/>
      <c r="M47" s="343"/>
      <c r="N47" s="380"/>
    </row>
    <row r="48" spans="3:14" s="341" customFormat="1" ht="15.75">
      <c r="C48" s="376"/>
      <c r="D48" s="277" t="s">
        <v>411</v>
      </c>
      <c r="E48" s="338">
        <v>1241165.4848</v>
      </c>
      <c r="F48" s="377"/>
      <c r="G48" s="377"/>
      <c r="H48" s="378"/>
      <c r="I48" s="403"/>
      <c r="J48" s="403"/>
      <c r="L48" s="342"/>
      <c r="M48" s="343"/>
      <c r="N48" s="380"/>
    </row>
    <row r="49" spans="3:14" s="341" customFormat="1" ht="15.75">
      <c r="C49" s="376"/>
      <c r="D49" s="279" t="s">
        <v>414</v>
      </c>
      <c r="E49" s="337" t="s">
        <v>415</v>
      </c>
      <c r="F49" s="377"/>
      <c r="G49" s="377"/>
      <c r="H49" s="378"/>
      <c r="I49" s="403"/>
      <c r="J49" s="403"/>
      <c r="L49" s="342"/>
      <c r="M49" s="343"/>
      <c r="N49" s="380"/>
    </row>
    <row r="50" spans="3:14" s="341" customFormat="1" ht="31.5">
      <c r="C50" s="376"/>
      <c r="D50" s="273" t="s">
        <v>447</v>
      </c>
      <c r="E50" s="337" t="s">
        <v>415</v>
      </c>
      <c r="F50" s="377"/>
      <c r="G50" s="377"/>
      <c r="H50" s="378"/>
      <c r="I50" s="403"/>
      <c r="J50" s="403"/>
      <c r="L50" s="342"/>
      <c r="M50" s="343"/>
      <c r="N50" s="380"/>
    </row>
    <row r="51" spans="3:14" s="341" customFormat="1" ht="31.5">
      <c r="C51" s="376"/>
      <c r="D51" s="273" t="s">
        <v>417</v>
      </c>
      <c r="E51" s="337" t="s">
        <v>415</v>
      </c>
      <c r="F51" s="377"/>
      <c r="G51" s="377"/>
      <c r="H51" s="378"/>
      <c r="I51" s="403"/>
      <c r="J51" s="403"/>
      <c r="L51" s="342"/>
      <c r="M51" s="343"/>
      <c r="N51" s="380"/>
    </row>
    <row r="52" spans="3:14" s="341" customFormat="1" ht="15.75">
      <c r="C52" s="376"/>
      <c r="D52" s="279" t="s">
        <v>418</v>
      </c>
      <c r="E52" s="337" t="s">
        <v>415</v>
      </c>
      <c r="F52" s="377"/>
      <c r="G52" s="377"/>
      <c r="H52" s="378"/>
      <c r="I52" s="403"/>
      <c r="J52" s="403"/>
      <c r="L52" s="342"/>
      <c r="M52" s="343"/>
      <c r="N52" s="380"/>
    </row>
    <row r="53" spans="3:14" s="341" customFormat="1" ht="31.5">
      <c r="C53" s="376"/>
      <c r="D53" s="339" t="s">
        <v>436</v>
      </c>
      <c r="E53" s="337" t="s">
        <v>379</v>
      </c>
      <c r="F53" s="377"/>
      <c r="G53" s="377"/>
      <c r="H53" s="378"/>
      <c r="I53" s="403"/>
      <c r="J53" s="403"/>
      <c r="L53" s="342"/>
      <c r="M53" s="343"/>
      <c r="N53" s="380"/>
    </row>
    <row r="54" spans="3:14" s="341" customFormat="1" ht="15.75">
      <c r="C54" s="376"/>
      <c r="D54" s="276" t="s">
        <v>421</v>
      </c>
      <c r="E54" s="337" t="s">
        <v>379</v>
      </c>
      <c r="F54" s="377"/>
      <c r="G54" s="377"/>
      <c r="H54" s="378"/>
      <c r="I54" s="403"/>
      <c r="J54" s="403"/>
      <c r="L54" s="342"/>
      <c r="M54" s="343"/>
      <c r="N54" s="380"/>
    </row>
    <row r="55" spans="3:14" s="341" customFormat="1" ht="15.75">
      <c r="C55" s="376"/>
      <c r="D55" s="291" t="s">
        <v>426</v>
      </c>
      <c r="E55" s="269"/>
      <c r="F55" s="377"/>
      <c r="G55" s="377"/>
      <c r="H55" s="378"/>
      <c r="I55" s="403"/>
      <c r="J55" s="403"/>
      <c r="L55" s="342"/>
      <c r="M55" s="343"/>
      <c r="N55" s="380"/>
    </row>
    <row r="56" spans="3:14" s="341" customFormat="1" ht="15.75">
      <c r="C56" s="376"/>
      <c r="D56" s="269" t="s">
        <v>437</v>
      </c>
      <c r="E56" s="269"/>
      <c r="F56" s="377"/>
      <c r="G56" s="377"/>
      <c r="H56" s="378"/>
      <c r="I56" s="403"/>
      <c r="J56" s="403"/>
      <c r="L56" s="342"/>
      <c r="M56" s="343"/>
      <c r="N56" s="380"/>
    </row>
    <row r="57" spans="3:14" s="341" customFormat="1" ht="15.75">
      <c r="C57" s="376"/>
      <c r="D57" s="332"/>
      <c r="E57" s="377"/>
      <c r="F57" s="377"/>
      <c r="G57" s="377"/>
      <c r="H57" s="378"/>
      <c r="I57" s="403"/>
      <c r="J57" s="403"/>
      <c r="L57" s="342"/>
      <c r="M57" s="343"/>
      <c r="N57" s="380"/>
    </row>
    <row r="58" spans="3:10" ht="15.75">
      <c r="C58" s="404"/>
      <c r="D58" s="293" t="s">
        <v>427</v>
      </c>
      <c r="H58" s="347"/>
      <c r="I58" s="405"/>
      <c r="J58" s="405"/>
    </row>
    <row r="60" spans="7:8" ht="15.75" customHeight="1" hidden="1">
      <c r="G60" s="344">
        <v>1707699234.05</v>
      </c>
      <c r="H60" s="347">
        <v>17076.9923405</v>
      </c>
    </row>
    <row r="61" ht="15.75" customHeight="1" hidden="1">
      <c r="H61" s="347">
        <v>1884.7669896999978</v>
      </c>
    </row>
    <row r="62" spans="3:9" ht="30.75" customHeight="1">
      <c r="C62" s="294" t="s">
        <v>96</v>
      </c>
      <c r="D62" s="295" t="s">
        <v>97</v>
      </c>
      <c r="E62" s="295"/>
      <c r="F62" s="295"/>
      <c r="G62" s="295"/>
      <c r="H62" s="295"/>
      <c r="I62" s="296"/>
    </row>
    <row r="63" spans="3:9" ht="15.75">
      <c r="C63" s="204"/>
      <c r="D63" s="204"/>
      <c r="E63" s="204"/>
      <c r="F63" s="204"/>
      <c r="G63" s="204"/>
      <c r="H63" s="204"/>
      <c r="I63" s="204"/>
    </row>
    <row r="64" spans="3:9" ht="15.75">
      <c r="C64" s="204" t="s">
        <v>96</v>
      </c>
      <c r="D64" s="297" t="s">
        <v>98</v>
      </c>
      <c r="E64" s="297"/>
      <c r="F64" s="297"/>
      <c r="G64" s="297"/>
      <c r="H64" s="204"/>
      <c r="I64" s="204"/>
    </row>
    <row r="65" spans="3:9" ht="15.75">
      <c r="C65" s="204"/>
      <c r="D65" s="298" t="s">
        <v>99</v>
      </c>
      <c r="E65" s="298"/>
      <c r="F65" s="298"/>
      <c r="G65" s="298"/>
      <c r="H65" s="204"/>
      <c r="I65" s="204"/>
    </row>
    <row r="66" spans="3:9" ht="31.5" customHeight="1">
      <c r="C66" s="204"/>
      <c r="D66" s="299" t="s">
        <v>100</v>
      </c>
      <c r="E66" s="299"/>
      <c r="F66" s="299"/>
      <c r="G66" s="299"/>
      <c r="H66" s="299"/>
      <c r="I66" s="204"/>
    </row>
  </sheetData>
  <sheetProtection/>
  <mergeCells count="11">
    <mergeCell ref="J10:J11"/>
    <mergeCell ref="D62:I62"/>
    <mergeCell ref="D66:H66"/>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5:Q73"/>
  <sheetViews>
    <sheetView zoomScalePageLayoutView="0" workbookViewId="0" topLeftCell="C1">
      <selection activeCell="E1" sqref="E1"/>
    </sheetView>
  </sheetViews>
  <sheetFormatPr defaultColWidth="9.140625" defaultRowHeight="15"/>
  <cols>
    <col min="1" max="2" width="15.00390625" style="207" hidden="1" customWidth="1"/>
    <col min="3" max="3" width="7.57421875" style="207" customWidth="1"/>
    <col min="4" max="4" width="62.8515625" style="207" customWidth="1"/>
    <col min="5" max="5" width="24.7109375" style="207" customWidth="1"/>
    <col min="6" max="6" width="17.8515625" style="207" customWidth="1"/>
    <col min="7" max="7" width="18.421875" style="270" customWidth="1"/>
    <col min="8" max="8" width="16.8515625" style="207" customWidth="1"/>
    <col min="9" max="10" width="14.7109375" style="207" customWidth="1"/>
    <col min="11" max="11" width="19.8515625" style="207" hidden="1" customWidth="1"/>
    <col min="12" max="12" width="9.140625" style="301" hidden="1" customWidth="1"/>
    <col min="13" max="13" width="15.7109375" style="207" customWidth="1"/>
    <col min="14" max="14" width="25.57421875" style="207" bestFit="1" customWidth="1"/>
    <col min="15" max="15" width="11.00390625" style="207" bestFit="1" customWidth="1"/>
    <col min="16" max="16384" width="9.140625" style="207" customWidth="1"/>
  </cols>
  <sheetData>
    <row r="1" ht="15.75"/>
    <row r="2" ht="15.75"/>
    <row r="3" ht="15.75"/>
    <row r="5" ht="15.75">
      <c r="C5" s="207" t="s">
        <v>392</v>
      </c>
    </row>
    <row r="7" spans="3:13" s="302" customFormat="1" ht="15.75" customHeight="1">
      <c r="C7" s="208" t="s">
        <v>448</v>
      </c>
      <c r="D7" s="209"/>
      <c r="E7" s="209"/>
      <c r="F7" s="209"/>
      <c r="G7" s="209"/>
      <c r="H7" s="209"/>
      <c r="I7" s="210"/>
      <c r="J7" s="211"/>
      <c r="L7" s="303"/>
      <c r="M7" s="207"/>
    </row>
    <row r="8" spans="3:13" s="302" customFormat="1" ht="15.75" customHeight="1">
      <c r="C8" s="212" t="s">
        <v>394</v>
      </c>
      <c r="D8" s="213"/>
      <c r="E8" s="213"/>
      <c r="F8" s="213"/>
      <c r="G8" s="213"/>
      <c r="H8" s="213"/>
      <c r="I8" s="214"/>
      <c r="J8" s="211"/>
      <c r="L8" s="303"/>
      <c r="M8" s="207"/>
    </row>
    <row r="9" spans="3:9" ht="15.75">
      <c r="C9" s="215" t="s">
        <v>395</v>
      </c>
      <c r="D9" s="216"/>
      <c r="E9" s="216"/>
      <c r="F9" s="216"/>
      <c r="G9" s="216"/>
      <c r="H9" s="216"/>
      <c r="I9" s="217"/>
    </row>
    <row r="10" spans="3:10" ht="15.75">
      <c r="C10" s="220"/>
      <c r="D10" s="304"/>
      <c r="E10" s="305"/>
      <c r="F10" s="305"/>
      <c r="G10" s="306"/>
      <c r="H10" s="307"/>
      <c r="I10" s="308"/>
      <c r="J10" s="308"/>
    </row>
    <row r="11" spans="3:13" s="302" customFormat="1" ht="15.75">
      <c r="C11" s="223" t="s">
        <v>2</v>
      </c>
      <c r="D11" s="309" t="s">
        <v>396</v>
      </c>
      <c r="E11" s="309" t="s">
        <v>397</v>
      </c>
      <c r="F11" s="310" t="s">
        <v>5</v>
      </c>
      <c r="G11" s="309" t="s">
        <v>6</v>
      </c>
      <c r="H11" s="311" t="s">
        <v>398</v>
      </c>
      <c r="I11" s="312" t="s">
        <v>399</v>
      </c>
      <c r="J11" s="312" t="s">
        <v>9</v>
      </c>
      <c r="K11" s="313"/>
      <c r="L11" s="303"/>
      <c r="M11" s="314"/>
    </row>
    <row r="12" spans="3:10" ht="15.75">
      <c r="C12" s="223"/>
      <c r="D12" s="309"/>
      <c r="E12" s="309"/>
      <c r="F12" s="310"/>
      <c r="G12" s="309"/>
      <c r="H12" s="311" t="s">
        <v>400</v>
      </c>
      <c r="I12" s="312"/>
      <c r="J12" s="312"/>
    </row>
    <row r="13" spans="3:10" ht="15.75">
      <c r="C13" s="230"/>
      <c r="D13" s="230"/>
      <c r="E13" s="230"/>
      <c r="F13" s="230"/>
      <c r="G13" s="315"/>
      <c r="H13" s="231"/>
      <c r="I13" s="316"/>
      <c r="J13" s="316"/>
    </row>
    <row r="14" spans="1:13" ht="15.75">
      <c r="A14" s="207" t="str">
        <f>+$C$7&amp;D14</f>
        <v>IL&amp;FS  Infrastructure Debt Fund Series 3ADebt Instrument-Privately Placed-Unlisted</v>
      </c>
      <c r="C14" s="19"/>
      <c r="D14" s="20" t="s">
        <v>11</v>
      </c>
      <c r="E14" s="24"/>
      <c r="F14" s="24"/>
      <c r="G14" s="24"/>
      <c r="H14" s="24"/>
      <c r="I14" s="24"/>
      <c r="J14" s="19"/>
      <c r="M14" s="239"/>
    </row>
    <row r="15" spans="1:13" ht="15.75">
      <c r="A15" s="207" t="str">
        <f>+$C$7&amp;D15</f>
        <v>IL&amp;FS  Infrastructure Debt Fund Series 3ABhilangana Hydro Power Limited</v>
      </c>
      <c r="C15" s="19">
        <v>1</v>
      </c>
      <c r="D15" s="24" t="s">
        <v>30</v>
      </c>
      <c r="E15" s="21" t="s">
        <v>31</v>
      </c>
      <c r="F15" s="21" t="s">
        <v>69</v>
      </c>
      <c r="G15" s="22">
        <v>162</v>
      </c>
      <c r="H15" s="22">
        <v>1500</v>
      </c>
      <c r="I15" s="32">
        <v>9.07</v>
      </c>
      <c r="J15" s="32">
        <v>8.64</v>
      </c>
      <c r="M15" s="239"/>
    </row>
    <row r="16" spans="1:13" ht="15.75">
      <c r="A16" s="207" t="str">
        <f>+$C$7&amp;D16</f>
        <v>IL&amp;FS  Infrastructure Debt Fund Series 3AKanchanjunga Power Company Pvt Ltd</v>
      </c>
      <c r="C16" s="19">
        <f>C15+1</f>
        <v>2</v>
      </c>
      <c r="D16" s="24" t="s">
        <v>37</v>
      </c>
      <c r="E16" s="21" t="s">
        <v>38</v>
      </c>
      <c r="F16" s="21" t="s">
        <v>70</v>
      </c>
      <c r="G16" s="22">
        <v>80</v>
      </c>
      <c r="H16" s="22">
        <v>266.72</v>
      </c>
      <c r="I16" s="32">
        <v>1.61</v>
      </c>
      <c r="J16" s="32">
        <v>8.64</v>
      </c>
      <c r="M16" s="239"/>
    </row>
    <row r="17" spans="1:13" ht="15.75">
      <c r="A17" s="207" t="str">
        <f>+$C$7&amp;D17</f>
        <v>IL&amp;FS  Infrastructure Debt Fund Series 3AKaynes Technology India Private Ltd</v>
      </c>
      <c r="C17" s="19">
        <f>C16+1</f>
        <v>3</v>
      </c>
      <c r="D17" s="24" t="s">
        <v>44</v>
      </c>
      <c r="E17" s="21" t="s">
        <v>45</v>
      </c>
      <c r="F17" s="21" t="s">
        <v>46</v>
      </c>
      <c r="G17" s="22">
        <v>100</v>
      </c>
      <c r="H17" s="22">
        <v>8.75</v>
      </c>
      <c r="I17" s="32">
        <v>0.05</v>
      </c>
      <c r="J17" s="32">
        <v>16</v>
      </c>
      <c r="M17" s="239"/>
    </row>
    <row r="18" spans="1:13" ht="15.75">
      <c r="A18" s="207" t="str">
        <f>+$C$7&amp;D18</f>
        <v>IL&amp;FS  Infrastructure Debt Fund Series 3A</v>
      </c>
      <c r="C18" s="19"/>
      <c r="D18" s="24"/>
      <c r="E18" s="21"/>
      <c r="F18" s="21"/>
      <c r="G18" s="22"/>
      <c r="H18" s="22"/>
      <c r="I18" s="32"/>
      <c r="J18" s="32"/>
      <c r="M18" s="239"/>
    </row>
    <row r="19" spans="3:13" ht="15.75">
      <c r="C19" s="19"/>
      <c r="D19" s="20" t="s">
        <v>12</v>
      </c>
      <c r="E19" s="21"/>
      <c r="F19" s="21"/>
      <c r="G19" s="22"/>
      <c r="H19" s="22"/>
      <c r="I19" s="32"/>
      <c r="J19" s="22"/>
      <c r="M19" s="239"/>
    </row>
    <row r="20" spans="3:13" ht="15.75">
      <c r="C20" s="50">
        <v>4</v>
      </c>
      <c r="D20" s="56" t="s">
        <v>55</v>
      </c>
      <c r="E20" s="52" t="s">
        <v>42</v>
      </c>
      <c r="F20" s="52" t="s">
        <v>106</v>
      </c>
      <c r="G20" s="53">
        <v>1127</v>
      </c>
      <c r="H20" s="53">
        <v>5523.942261</v>
      </c>
      <c r="I20" s="54">
        <v>33.41</v>
      </c>
      <c r="J20" s="54">
        <v>6.4</v>
      </c>
      <c r="M20" s="239"/>
    </row>
    <row r="21" spans="3:13" ht="15.75">
      <c r="C21" s="50">
        <f>C20+1</f>
        <v>5</v>
      </c>
      <c r="D21" s="56" t="s">
        <v>50</v>
      </c>
      <c r="E21" s="52" t="s">
        <v>51</v>
      </c>
      <c r="F21" s="52" t="s">
        <v>52</v>
      </c>
      <c r="G21" s="53">
        <v>900</v>
      </c>
      <c r="H21" s="53">
        <v>4478.9921456</v>
      </c>
      <c r="I21" s="54">
        <v>27.09</v>
      </c>
      <c r="J21" s="54">
        <v>5.3</v>
      </c>
      <c r="M21" s="239"/>
    </row>
    <row r="22" spans="3:13" ht="15.75">
      <c r="C22" s="50">
        <f>C21+1</f>
        <v>6</v>
      </c>
      <c r="D22" s="56" t="s">
        <v>47</v>
      </c>
      <c r="E22" s="52" t="s">
        <v>48</v>
      </c>
      <c r="F22" s="52" t="s">
        <v>49</v>
      </c>
      <c r="G22" s="53">
        <v>800</v>
      </c>
      <c r="H22" s="53">
        <v>3983.0313514</v>
      </c>
      <c r="I22" s="54">
        <v>24.09</v>
      </c>
      <c r="J22" s="54">
        <v>5.3</v>
      </c>
      <c r="M22" s="239"/>
    </row>
    <row r="23" spans="3:13" ht="15.75">
      <c r="C23" s="50">
        <f>C22+1</f>
        <v>7</v>
      </c>
      <c r="D23" s="56" t="s">
        <v>53</v>
      </c>
      <c r="E23" s="52" t="s">
        <v>48</v>
      </c>
      <c r="F23" s="52" t="s">
        <v>54</v>
      </c>
      <c r="G23" s="53">
        <v>68</v>
      </c>
      <c r="H23" s="53">
        <v>336.3019872</v>
      </c>
      <c r="I23" s="54">
        <v>2.03</v>
      </c>
      <c r="J23" s="54">
        <v>6.2</v>
      </c>
      <c r="M23" s="239"/>
    </row>
    <row r="24" spans="3:13" ht="15.75">
      <c r="C24" s="50">
        <f>C23+1</f>
        <v>8</v>
      </c>
      <c r="D24" s="56" t="s">
        <v>41</v>
      </c>
      <c r="E24" s="52" t="s">
        <v>42</v>
      </c>
      <c r="F24" s="52" t="s">
        <v>43</v>
      </c>
      <c r="G24" s="53">
        <v>62</v>
      </c>
      <c r="H24" s="53">
        <v>306.5532453</v>
      </c>
      <c r="I24" s="54">
        <v>1.85</v>
      </c>
      <c r="J24" s="54">
        <v>6.15</v>
      </c>
      <c r="M24" s="239"/>
    </row>
    <row r="25" spans="3:13" ht="15.75">
      <c r="C25" s="50"/>
      <c r="D25" s="56"/>
      <c r="E25" s="52"/>
      <c r="F25" s="52"/>
      <c r="G25" s="53"/>
      <c r="H25" s="53"/>
      <c r="I25" s="54"/>
      <c r="J25" s="54"/>
      <c r="M25" s="239"/>
    </row>
    <row r="26" spans="3:17" s="302" customFormat="1" ht="15.75">
      <c r="C26" s="241"/>
      <c r="D26" s="250" t="s">
        <v>14</v>
      </c>
      <c r="E26" s="250"/>
      <c r="F26" s="250"/>
      <c r="G26" s="250"/>
      <c r="H26" s="326">
        <v>16404.2909905</v>
      </c>
      <c r="I26" s="253">
        <v>99.2</v>
      </c>
      <c r="J26" s="253"/>
      <c r="L26" s="303"/>
      <c r="M26" s="239"/>
      <c r="N26" s="320"/>
      <c r="O26" s="321"/>
      <c r="Q26" s="321"/>
    </row>
    <row r="27" spans="3:13" s="302" customFormat="1" ht="15.75">
      <c r="C27" s="241"/>
      <c r="D27" s="242"/>
      <c r="E27" s="242"/>
      <c r="F27" s="242"/>
      <c r="G27" s="242"/>
      <c r="H27" s="243"/>
      <c r="I27" s="244"/>
      <c r="J27" s="244"/>
      <c r="L27" s="303"/>
      <c r="M27" s="207"/>
    </row>
    <row r="28" spans="3:13" s="302" customFormat="1" ht="15.75">
      <c r="C28" s="241"/>
      <c r="D28" s="245" t="s">
        <v>401</v>
      </c>
      <c r="E28" s="230"/>
      <c r="F28" s="230"/>
      <c r="G28" s="230"/>
      <c r="H28" s="231"/>
      <c r="I28" s="316"/>
      <c r="J28" s="316"/>
      <c r="L28" s="303"/>
      <c r="M28" s="207"/>
    </row>
    <row r="29" spans="2:13" s="302" customFormat="1" ht="15.75">
      <c r="B29" s="302" t="str">
        <f>+$C$7&amp;D29</f>
        <v>IL&amp;FS  Infrastructure Debt Fund Series 3ATriparty Repo</v>
      </c>
      <c r="C29" s="241"/>
      <c r="D29" s="241" t="s">
        <v>404</v>
      </c>
      <c r="E29" s="323"/>
      <c r="F29" s="323"/>
      <c r="G29" s="323"/>
      <c r="H29" s="22">
        <v>141.7156623</v>
      </c>
      <c r="I29" s="32">
        <v>0.86</v>
      </c>
      <c r="J29" s="57">
        <v>0.0562</v>
      </c>
      <c r="L29" s="303"/>
      <c r="M29" s="207"/>
    </row>
    <row r="30" spans="3:10" ht="15.75">
      <c r="C30" s="230"/>
      <c r="D30" s="250" t="s">
        <v>14</v>
      </c>
      <c r="E30" s="250"/>
      <c r="F30" s="250"/>
      <c r="G30" s="250"/>
      <c r="H30" s="319">
        <f>H29</f>
        <v>141.7156623</v>
      </c>
      <c r="I30" s="253">
        <f>I29</f>
        <v>0.86</v>
      </c>
      <c r="J30" s="253"/>
    </row>
    <row r="31" spans="3:10" ht="15.75">
      <c r="C31" s="230"/>
      <c r="D31" s="242"/>
      <c r="E31" s="242"/>
      <c r="F31" s="242"/>
      <c r="G31" s="242"/>
      <c r="H31" s="406"/>
      <c r="I31" s="407"/>
      <c r="J31" s="407"/>
    </row>
    <row r="32" spans="2:10" ht="15.75">
      <c r="B32" s="302" t="str">
        <f>+$C$7&amp;D32</f>
        <v>IL&amp;FS  Infrastructure Debt Fund Series 3ATriparty Repo Margin</v>
      </c>
      <c r="C32" s="230"/>
      <c r="D32" s="245" t="s">
        <v>406</v>
      </c>
      <c r="E32" s="323"/>
      <c r="F32" s="323"/>
      <c r="G32" s="315"/>
      <c r="H32" s="231">
        <v>0.7542882000000001</v>
      </c>
      <c r="I32" s="236">
        <f>H32/H39*100</f>
        <v>0.004561607428442633</v>
      </c>
      <c r="J32" s="236"/>
    </row>
    <row r="33" spans="3:13" s="302" customFormat="1" ht="15.75">
      <c r="C33" s="241"/>
      <c r="D33" s="250" t="s">
        <v>14</v>
      </c>
      <c r="E33" s="250"/>
      <c r="F33" s="250"/>
      <c r="G33" s="250"/>
      <c r="H33" s="319">
        <f>H32</f>
        <v>0.7542882000000001</v>
      </c>
      <c r="I33" s="253">
        <f>I32</f>
        <v>0.004561607428442633</v>
      </c>
      <c r="J33" s="253"/>
      <c r="L33" s="303"/>
      <c r="M33" s="207"/>
    </row>
    <row r="34" spans="3:10" ht="15.75">
      <c r="C34" s="230"/>
      <c r="D34" s="230"/>
      <c r="E34" s="230"/>
      <c r="F34" s="230"/>
      <c r="G34" s="315"/>
      <c r="H34" s="231"/>
      <c r="I34" s="316"/>
      <c r="J34" s="316"/>
    </row>
    <row r="35" spans="3:10" ht="15.75">
      <c r="C35" s="230"/>
      <c r="D35" s="245" t="s">
        <v>298</v>
      </c>
      <c r="E35" s="230"/>
      <c r="F35" s="230"/>
      <c r="G35" s="315"/>
      <c r="H35" s="231"/>
      <c r="I35" s="316"/>
      <c r="J35" s="316"/>
    </row>
    <row r="36" spans="3:10" ht="15.75">
      <c r="C36" s="230">
        <v>1</v>
      </c>
      <c r="D36" s="230" t="s">
        <v>449</v>
      </c>
      <c r="E36" s="323"/>
      <c r="F36" s="323"/>
      <c r="G36" s="408"/>
      <c r="H36" s="231">
        <f>-23.06</f>
        <v>-23.06</v>
      </c>
      <c r="I36" s="236">
        <f>H36/H39*100</f>
        <v>-0.139456864498062</v>
      </c>
      <c r="J36" s="236"/>
    </row>
    <row r="37" spans="2:10" ht="15.75">
      <c r="B37" s="302" t="str">
        <f>+$C$7&amp;D37</f>
        <v>IL&amp;FS  Infrastructure Debt Fund Series 3ACash &amp; Cash Equivalents</v>
      </c>
      <c r="C37" s="230">
        <v>2</v>
      </c>
      <c r="D37" s="230" t="s">
        <v>16</v>
      </c>
      <c r="E37" s="323"/>
      <c r="F37" s="323"/>
      <c r="G37" s="315"/>
      <c r="H37" s="231">
        <v>11.875105699999999</v>
      </c>
      <c r="I37" s="236">
        <f>H37/H39*100</f>
        <v>0.07181548163508515</v>
      </c>
      <c r="J37" s="236"/>
    </row>
    <row r="38" spans="3:13" s="302" customFormat="1" ht="15.75">
      <c r="C38" s="241"/>
      <c r="D38" s="250" t="s">
        <v>14</v>
      </c>
      <c r="E38" s="250"/>
      <c r="F38" s="250"/>
      <c r="G38" s="250"/>
      <c r="H38" s="326">
        <v>11.262497400000996</v>
      </c>
      <c r="I38" s="253">
        <f>SUM(I36:I37)</f>
        <v>-0.06764138286297684</v>
      </c>
      <c r="J38" s="253"/>
      <c r="L38" s="303"/>
      <c r="M38" s="207"/>
    </row>
    <row r="39" spans="3:14" s="302" customFormat="1" ht="15.75">
      <c r="C39" s="241"/>
      <c r="D39" s="261" t="s">
        <v>18</v>
      </c>
      <c r="E39" s="261"/>
      <c r="F39" s="261"/>
      <c r="G39" s="261"/>
      <c r="H39" s="262">
        <v>16535.579</v>
      </c>
      <c r="I39" s="263" t="s">
        <v>19</v>
      </c>
      <c r="J39" s="263"/>
      <c r="L39" s="303"/>
      <c r="M39" s="239"/>
      <c r="N39" s="320"/>
    </row>
    <row r="40" spans="3:14" ht="15.75">
      <c r="C40" s="329"/>
      <c r="D40" s="264"/>
      <c r="E40" s="264"/>
      <c r="F40" s="264"/>
      <c r="G40" s="264"/>
      <c r="H40" s="330"/>
      <c r="I40" s="331"/>
      <c r="J40" s="331"/>
      <c r="N40" s="267"/>
    </row>
    <row r="41" spans="3:14" ht="15.75">
      <c r="C41" s="329"/>
      <c r="D41" s="264"/>
      <c r="E41" s="264"/>
      <c r="F41" s="264"/>
      <c r="G41" s="264"/>
      <c r="H41" s="335"/>
      <c r="I41" s="331"/>
      <c r="J41" s="331"/>
      <c r="N41" s="267"/>
    </row>
    <row r="42" spans="3:14" ht="15.75">
      <c r="C42" s="329"/>
      <c r="D42" s="276" t="s">
        <v>407</v>
      </c>
      <c r="E42" s="269"/>
      <c r="F42" s="409"/>
      <c r="G42" s="409"/>
      <c r="H42" s="275"/>
      <c r="I42" s="269"/>
      <c r="J42" s="292"/>
      <c r="N42" s="267"/>
    </row>
    <row r="43" spans="3:14" ht="63">
      <c r="C43" s="329"/>
      <c r="D43" s="273" t="s">
        <v>450</v>
      </c>
      <c r="E43" s="410" t="s">
        <v>451</v>
      </c>
      <c r="F43" s="409"/>
      <c r="G43" s="409"/>
      <c r="H43" s="275"/>
      <c r="I43" s="275"/>
      <c r="J43" s="292"/>
      <c r="N43" s="267"/>
    </row>
    <row r="44" spans="3:14" ht="15.75">
      <c r="C44" s="329"/>
      <c r="D44" s="276" t="s">
        <v>432</v>
      </c>
      <c r="E44" s="269"/>
      <c r="F44" s="409"/>
      <c r="G44" s="409"/>
      <c r="H44" s="269"/>
      <c r="I44" s="269"/>
      <c r="J44" s="292"/>
      <c r="N44" s="267"/>
    </row>
    <row r="45" spans="3:14" ht="15.75">
      <c r="C45" s="329"/>
      <c r="D45" s="277" t="s">
        <v>411</v>
      </c>
      <c r="E45" s="411">
        <v>1153774.6349</v>
      </c>
      <c r="F45" s="338"/>
      <c r="G45" s="409"/>
      <c r="H45" s="269"/>
      <c r="I45" s="269"/>
      <c r="J45" s="292"/>
      <c r="N45" s="267"/>
    </row>
    <row r="46" spans="3:14" ht="15.75">
      <c r="C46" s="329"/>
      <c r="D46" s="277" t="s">
        <v>412</v>
      </c>
      <c r="E46" s="411">
        <v>1153774.611</v>
      </c>
      <c r="F46" s="338"/>
      <c r="G46" s="409"/>
      <c r="H46" s="269"/>
      <c r="I46" s="269"/>
      <c r="J46" s="292"/>
      <c r="N46" s="267"/>
    </row>
    <row r="47" spans="3:14" ht="15.75">
      <c r="C47" s="329"/>
      <c r="D47" s="277" t="s">
        <v>452</v>
      </c>
      <c r="E47" s="411">
        <v>1152435.1939</v>
      </c>
      <c r="F47" s="338"/>
      <c r="G47" s="409"/>
      <c r="H47" s="269"/>
      <c r="I47" s="269"/>
      <c r="J47" s="292"/>
      <c r="N47" s="267"/>
    </row>
    <row r="48" spans="3:14" ht="15.75">
      <c r="C48" s="329"/>
      <c r="D48" s="276" t="s">
        <v>413</v>
      </c>
      <c r="E48" s="269"/>
      <c r="F48" s="409"/>
      <c r="G48" s="409"/>
      <c r="H48" s="269"/>
      <c r="I48" s="269"/>
      <c r="J48" s="292"/>
      <c r="N48" s="267"/>
    </row>
    <row r="49" spans="3:14" ht="15.75">
      <c r="C49" s="329"/>
      <c r="D49" s="277" t="s">
        <v>411</v>
      </c>
      <c r="E49" s="411">
        <v>1181504.6474</v>
      </c>
      <c r="F49" s="409"/>
      <c r="G49" s="409"/>
      <c r="H49" s="269"/>
      <c r="I49" s="269"/>
      <c r="J49" s="292"/>
      <c r="N49" s="267"/>
    </row>
    <row r="50" spans="3:14" ht="15.75">
      <c r="C50" s="329"/>
      <c r="D50" s="277" t="s">
        <v>412</v>
      </c>
      <c r="E50" s="411">
        <v>1181504.616</v>
      </c>
      <c r="F50" s="409"/>
      <c r="G50" s="409"/>
      <c r="H50" s="269"/>
      <c r="I50" s="269"/>
      <c r="J50" s="292"/>
      <c r="N50" s="267"/>
    </row>
    <row r="51" spans="3:14" ht="15.75">
      <c r="C51" s="329"/>
      <c r="D51" s="277" t="s">
        <v>452</v>
      </c>
      <c r="E51" s="411">
        <v>1180133.0143</v>
      </c>
      <c r="F51" s="409"/>
      <c r="G51" s="409"/>
      <c r="H51" s="269"/>
      <c r="I51" s="269"/>
      <c r="J51" s="292"/>
      <c r="N51" s="267"/>
    </row>
    <row r="52" spans="3:14" ht="15.75">
      <c r="C52" s="329"/>
      <c r="D52" s="279" t="s">
        <v>414</v>
      </c>
      <c r="E52" s="337" t="s">
        <v>415</v>
      </c>
      <c r="F52" s="409"/>
      <c r="G52" s="409"/>
      <c r="H52" s="269"/>
      <c r="I52" s="269"/>
      <c r="J52" s="292"/>
      <c r="N52" s="267"/>
    </row>
    <row r="53" spans="3:14" ht="31.5">
      <c r="C53" s="329"/>
      <c r="D53" s="273" t="s">
        <v>447</v>
      </c>
      <c r="E53" s="337" t="s">
        <v>415</v>
      </c>
      <c r="F53" s="409"/>
      <c r="G53" s="409"/>
      <c r="H53" s="269"/>
      <c r="I53" s="269"/>
      <c r="J53" s="292"/>
      <c r="N53" s="267"/>
    </row>
    <row r="54" spans="3:14" ht="31.5">
      <c r="C54" s="329"/>
      <c r="D54" s="273" t="s">
        <v>417</v>
      </c>
      <c r="E54" s="337" t="s">
        <v>415</v>
      </c>
      <c r="F54" s="409"/>
      <c r="G54" s="409"/>
      <c r="H54" s="269"/>
      <c r="I54" s="269"/>
      <c r="J54" s="292"/>
      <c r="N54" s="267"/>
    </row>
    <row r="55" spans="3:14" ht="15.75">
      <c r="C55" s="329"/>
      <c r="D55" s="279" t="s">
        <v>418</v>
      </c>
      <c r="E55" s="337" t="s">
        <v>415</v>
      </c>
      <c r="F55" s="409"/>
      <c r="G55" s="409"/>
      <c r="H55" s="269"/>
      <c r="I55" s="292"/>
      <c r="J55" s="269"/>
      <c r="N55" s="267"/>
    </row>
    <row r="56" spans="3:14" ht="15.75">
      <c r="C56" s="329"/>
      <c r="D56" s="279" t="s">
        <v>419</v>
      </c>
      <c r="E56" s="412" t="s">
        <v>453</v>
      </c>
      <c r="F56" s="409"/>
      <c r="G56" s="409"/>
      <c r="H56" s="269"/>
      <c r="I56" s="292"/>
      <c r="J56" s="269"/>
      <c r="N56" s="267"/>
    </row>
    <row r="57" spans="3:14" ht="15.75">
      <c r="C57" s="329"/>
      <c r="D57" s="276" t="s">
        <v>421</v>
      </c>
      <c r="E57" s="269"/>
      <c r="F57" s="409"/>
      <c r="G57" s="409"/>
      <c r="H57" s="269"/>
      <c r="I57" s="292"/>
      <c r="J57" s="269"/>
      <c r="N57" s="267"/>
    </row>
    <row r="58" spans="3:14" ht="15.75">
      <c r="C58" s="329"/>
      <c r="D58" s="413" t="s">
        <v>422</v>
      </c>
      <c r="E58" s="414" t="s">
        <v>423</v>
      </c>
      <c r="F58" s="415"/>
      <c r="G58" s="415"/>
      <c r="H58" s="284" t="s">
        <v>298</v>
      </c>
      <c r="I58" s="286"/>
      <c r="J58" s="269"/>
      <c r="N58" s="267"/>
    </row>
    <row r="59" spans="3:14" ht="15.75">
      <c r="C59" s="329"/>
      <c r="D59" s="287" t="s">
        <v>424</v>
      </c>
      <c r="E59" s="416" t="s">
        <v>415</v>
      </c>
      <c r="F59" s="415"/>
      <c r="G59" s="415"/>
      <c r="H59" s="416" t="s">
        <v>415</v>
      </c>
      <c r="I59" s="417"/>
      <c r="J59" s="269"/>
      <c r="N59" s="267"/>
    </row>
    <row r="60" spans="3:14" ht="15.75" customHeight="1">
      <c r="C60" s="329"/>
      <c r="D60" s="289" t="s">
        <v>454</v>
      </c>
      <c r="E60" s="289"/>
      <c r="F60" s="289"/>
      <c r="G60" s="289"/>
      <c r="H60" s="289"/>
      <c r="I60" s="290"/>
      <c r="J60" s="269"/>
      <c r="N60" s="267"/>
    </row>
    <row r="61" spans="3:14" ht="15.75">
      <c r="C61" s="329"/>
      <c r="D61" s="289"/>
      <c r="E61" s="289"/>
      <c r="F61" s="289"/>
      <c r="G61" s="289"/>
      <c r="H61" s="289"/>
      <c r="I61" s="290"/>
      <c r="J61" s="269"/>
      <c r="N61" s="267"/>
    </row>
    <row r="62" spans="3:14" ht="15.75">
      <c r="C62" s="329"/>
      <c r="D62" s="291" t="s">
        <v>426</v>
      </c>
      <c r="E62" s="418"/>
      <c r="F62" s="418"/>
      <c r="G62" s="418"/>
      <c r="H62" s="418"/>
      <c r="I62" s="419"/>
      <c r="J62" s="269"/>
      <c r="N62" s="267"/>
    </row>
    <row r="63" spans="3:14" ht="15.75">
      <c r="C63" s="329"/>
      <c r="D63" s="264"/>
      <c r="E63" s="264"/>
      <c r="F63" s="264"/>
      <c r="G63" s="264"/>
      <c r="H63" s="330"/>
      <c r="I63" s="331"/>
      <c r="J63" s="331"/>
      <c r="N63" s="267"/>
    </row>
    <row r="64" spans="3:14" ht="15.75">
      <c r="C64" s="329"/>
      <c r="D64" s="264"/>
      <c r="E64" s="264"/>
      <c r="F64" s="264"/>
      <c r="G64" s="264"/>
      <c r="H64" s="330"/>
      <c r="I64" s="331"/>
      <c r="J64" s="331"/>
      <c r="N64" s="267"/>
    </row>
    <row r="65" spans="3:10" ht="15.75">
      <c r="C65" s="329"/>
      <c r="D65" s="293" t="s">
        <v>427</v>
      </c>
      <c r="H65" s="239"/>
      <c r="I65" s="420"/>
      <c r="J65" s="420"/>
    </row>
    <row r="67" spans="7:8" ht="15.75" hidden="1">
      <c r="G67" s="340">
        <v>1494519823.62</v>
      </c>
      <c r="H67" s="239">
        <v>14945.198236199998</v>
      </c>
    </row>
    <row r="68" ht="15.75" hidden="1">
      <c r="H68" s="239">
        <v>1423.0666808000024</v>
      </c>
    </row>
    <row r="69" spans="3:9" ht="30.75" customHeight="1">
      <c r="C69" s="294" t="s">
        <v>96</v>
      </c>
      <c r="D69" s="295" t="s">
        <v>97</v>
      </c>
      <c r="E69" s="295"/>
      <c r="F69" s="295"/>
      <c r="G69" s="295"/>
      <c r="H69" s="295"/>
      <c r="I69" s="296"/>
    </row>
    <row r="70" spans="3:9" ht="15.75">
      <c r="C70" s="204"/>
      <c r="D70" s="204"/>
      <c r="E70" s="204"/>
      <c r="F70" s="204"/>
      <c r="G70" s="204"/>
      <c r="H70" s="204"/>
      <c r="I70" s="204"/>
    </row>
    <row r="71" spans="3:9" ht="15.75">
      <c r="C71" s="204" t="s">
        <v>96</v>
      </c>
      <c r="D71" s="297" t="s">
        <v>98</v>
      </c>
      <c r="E71" s="297"/>
      <c r="F71" s="297"/>
      <c r="G71" s="297"/>
      <c r="H71" s="204"/>
      <c r="I71" s="204"/>
    </row>
    <row r="72" spans="3:9" ht="15.75">
      <c r="C72" s="204"/>
      <c r="D72" s="298" t="s">
        <v>99</v>
      </c>
      <c r="E72" s="298"/>
      <c r="F72" s="298"/>
      <c r="G72" s="298"/>
      <c r="H72" s="204"/>
      <c r="I72" s="204"/>
    </row>
    <row r="73" spans="3:9" ht="31.5" customHeight="1">
      <c r="C73" s="204"/>
      <c r="D73" s="299" t="s">
        <v>100</v>
      </c>
      <c r="E73" s="299"/>
      <c r="F73" s="299"/>
      <c r="G73" s="299"/>
      <c r="H73" s="299"/>
      <c r="I73" s="204"/>
    </row>
  </sheetData>
  <sheetProtection/>
  <mergeCells count="12">
    <mergeCell ref="J11:J12"/>
    <mergeCell ref="D60:I61"/>
    <mergeCell ref="D69:I69"/>
    <mergeCell ref="D73:H73"/>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5:O73"/>
  <sheetViews>
    <sheetView zoomScalePageLayoutView="0" workbookViewId="0" topLeftCell="C1">
      <selection activeCell="E2" activeCellId="1" sqref="E2 E2"/>
    </sheetView>
  </sheetViews>
  <sheetFormatPr defaultColWidth="9.140625" defaultRowHeight="15"/>
  <cols>
    <col min="1" max="1" width="4.28125" style="207" hidden="1" customWidth="1"/>
    <col min="2" max="2" width="6.57421875" style="207" hidden="1" customWidth="1"/>
    <col min="3" max="3" width="7.57421875" style="207" customWidth="1"/>
    <col min="4" max="4" width="64.28125" style="207" customWidth="1"/>
    <col min="5" max="5" width="23.00390625" style="207" bestFit="1" customWidth="1"/>
    <col min="6" max="6" width="17.8515625" style="207" customWidth="1"/>
    <col min="7" max="7" width="18.421875" style="270" customWidth="1"/>
    <col min="8" max="8" width="16.8515625" style="207" customWidth="1"/>
    <col min="9" max="10" width="14.7109375" style="207" customWidth="1"/>
    <col min="11" max="11" width="17.8515625" style="421" bestFit="1" customWidth="1"/>
    <col min="12" max="12" width="10.7109375" style="78" bestFit="1" customWidth="1"/>
    <col min="13" max="13" width="10.28125" style="78" bestFit="1" customWidth="1"/>
    <col min="14" max="16384" width="9.140625" style="78" customWidth="1"/>
  </cols>
  <sheetData>
    <row r="1" ht="15.75"/>
    <row r="2" ht="15.75"/>
    <row r="3" ht="15.75"/>
    <row r="4" ht="15.75"/>
    <row r="5" ht="15.75">
      <c r="C5" s="207" t="s">
        <v>392</v>
      </c>
    </row>
    <row r="7" spans="1:10" ht="15.75">
      <c r="A7" s="302"/>
      <c r="B7" s="302"/>
      <c r="C7" s="208" t="s">
        <v>455</v>
      </c>
      <c r="D7" s="209"/>
      <c r="E7" s="209"/>
      <c r="F7" s="209"/>
      <c r="G7" s="209"/>
      <c r="H7" s="209"/>
      <c r="I7" s="210"/>
      <c r="J7" s="422"/>
    </row>
    <row r="8" spans="1:10" ht="15.75" customHeight="1">
      <c r="A8" s="302"/>
      <c r="B8" s="302"/>
      <c r="C8" s="212" t="s">
        <v>394</v>
      </c>
      <c r="D8" s="213"/>
      <c r="E8" s="213"/>
      <c r="F8" s="213"/>
      <c r="G8" s="213"/>
      <c r="H8" s="213"/>
      <c r="I8" s="214"/>
      <c r="J8" s="422"/>
    </row>
    <row r="9" spans="3:10" ht="15.75">
      <c r="C9" s="215" t="s">
        <v>395</v>
      </c>
      <c r="D9" s="216"/>
      <c r="E9" s="216"/>
      <c r="F9" s="216"/>
      <c r="G9" s="216"/>
      <c r="H9" s="216"/>
      <c r="I9" s="217"/>
      <c r="J9" s="421"/>
    </row>
    <row r="10" spans="3:10" ht="15.75">
      <c r="C10" s="220"/>
      <c r="D10" s="304"/>
      <c r="E10" s="305"/>
      <c r="F10" s="305"/>
      <c r="G10" s="306"/>
      <c r="H10" s="307"/>
      <c r="I10" s="308"/>
      <c r="J10" s="308"/>
    </row>
    <row r="11" spans="1:10" ht="15.75">
      <c r="A11" s="302"/>
      <c r="B11" s="302"/>
      <c r="C11" s="223" t="s">
        <v>2</v>
      </c>
      <c r="D11" s="309" t="s">
        <v>396</v>
      </c>
      <c r="E11" s="309" t="s">
        <v>397</v>
      </c>
      <c r="F11" s="310" t="s">
        <v>5</v>
      </c>
      <c r="G11" s="309" t="s">
        <v>6</v>
      </c>
      <c r="H11" s="311" t="s">
        <v>398</v>
      </c>
      <c r="I11" s="312" t="s">
        <v>399</v>
      </c>
      <c r="J11" s="312" t="s">
        <v>9</v>
      </c>
    </row>
    <row r="12" spans="3:10" ht="15.75">
      <c r="C12" s="223"/>
      <c r="D12" s="309"/>
      <c r="E12" s="309"/>
      <c r="F12" s="310"/>
      <c r="G12" s="309"/>
      <c r="H12" s="311" t="s">
        <v>400</v>
      </c>
      <c r="I12" s="312"/>
      <c r="J12" s="312"/>
    </row>
    <row r="13" spans="3:10" ht="15.75">
      <c r="C13" s="230"/>
      <c r="D13" s="230"/>
      <c r="E13" s="230"/>
      <c r="F13" s="230"/>
      <c r="G13" s="315"/>
      <c r="H13" s="231"/>
      <c r="I13" s="316"/>
      <c r="J13" s="316"/>
    </row>
    <row r="14" spans="1:10" ht="15.75">
      <c r="A14" s="207" t="str">
        <f>+$C$7&amp;D14</f>
        <v>IL&amp;FS  Infrastructure Debt Fund Series 3BDebt instrument - listed / Awaiting listing</v>
      </c>
      <c r="C14" s="19"/>
      <c r="D14" s="20" t="s">
        <v>10</v>
      </c>
      <c r="E14" s="21"/>
      <c r="F14" s="21"/>
      <c r="G14" s="22"/>
      <c r="H14" s="22"/>
      <c r="I14" s="23"/>
      <c r="J14" s="22"/>
    </row>
    <row r="15" spans="1:10" ht="15.75">
      <c r="A15" s="207" t="str">
        <f>+$C$7&amp;D15</f>
        <v>IL&amp;FS  Infrastructure Debt Fund Series 3BInox Wind Limited</v>
      </c>
      <c r="C15" s="19">
        <v>1</v>
      </c>
      <c r="D15" s="24" t="s">
        <v>20</v>
      </c>
      <c r="E15" s="21" t="s">
        <v>21</v>
      </c>
      <c r="F15" s="21" t="s">
        <v>26</v>
      </c>
      <c r="G15" s="22">
        <v>250</v>
      </c>
      <c r="H15" s="22">
        <v>2500</v>
      </c>
      <c r="I15" s="32">
        <v>12.59</v>
      </c>
      <c r="J15" s="32">
        <v>9.75</v>
      </c>
    </row>
    <row r="16" spans="1:10" ht="15.75">
      <c r="A16" s="207" t="str">
        <f>+$C$7&amp;D16</f>
        <v>IL&amp;FS  Infrastructure Debt Fund Series 3BThe Bombay Burmah Trading Corp. Ltd</v>
      </c>
      <c r="C16" s="19">
        <v>2</v>
      </c>
      <c r="D16" s="24" t="s">
        <v>102</v>
      </c>
      <c r="E16" s="21" t="s">
        <v>103</v>
      </c>
      <c r="F16" s="21" t="s">
        <v>104</v>
      </c>
      <c r="G16" s="22">
        <v>150</v>
      </c>
      <c r="H16" s="22">
        <v>1500.7232877</v>
      </c>
      <c r="I16" s="32">
        <v>7.56</v>
      </c>
      <c r="J16" s="32">
        <v>8.8</v>
      </c>
    </row>
    <row r="17" spans="1:10" ht="15.75">
      <c r="A17" s="207" t="str">
        <f>+$C$7&amp;D17</f>
        <v>IL&amp;FS  Infrastructure Debt Fund Series 3BBhilangana Hydro Power Limited</v>
      </c>
      <c r="C17" s="19">
        <v>3</v>
      </c>
      <c r="D17" s="24" t="s">
        <v>30</v>
      </c>
      <c r="E17" s="21" t="s">
        <v>31</v>
      </c>
      <c r="F17" s="21" t="s">
        <v>71</v>
      </c>
      <c r="G17" s="22">
        <v>80</v>
      </c>
      <c r="H17" s="22">
        <v>800</v>
      </c>
      <c r="I17" s="32">
        <v>4.03</v>
      </c>
      <c r="J17" s="32">
        <v>8.64</v>
      </c>
    </row>
    <row r="18" spans="1:10" ht="15.75">
      <c r="A18" s="207" t="str">
        <f>+$C$7&amp;D18</f>
        <v>IL&amp;FS  Infrastructure Debt Fund Series 3BEmami Frank Ross Limited</v>
      </c>
      <c r="C18" s="19">
        <v>4</v>
      </c>
      <c r="D18" s="24" t="s">
        <v>23</v>
      </c>
      <c r="E18" s="21" t="s">
        <v>24</v>
      </c>
      <c r="F18" s="21" t="s">
        <v>72</v>
      </c>
      <c r="G18" s="22">
        <v>80</v>
      </c>
      <c r="H18" s="22">
        <v>800</v>
      </c>
      <c r="I18" s="32">
        <v>4.03</v>
      </c>
      <c r="J18" s="32">
        <v>9.93</v>
      </c>
    </row>
    <row r="19" spans="3:10" ht="15.75">
      <c r="C19" s="19">
        <v>5</v>
      </c>
      <c r="D19" s="24" t="s">
        <v>37</v>
      </c>
      <c r="E19" s="21" t="s">
        <v>38</v>
      </c>
      <c r="F19" s="21" t="s">
        <v>73</v>
      </c>
      <c r="G19" s="22">
        <v>25</v>
      </c>
      <c r="H19" s="22">
        <v>250</v>
      </c>
      <c r="I19" s="32">
        <v>1.26</v>
      </c>
      <c r="J19" s="32">
        <v>8.64</v>
      </c>
    </row>
    <row r="20" spans="3:10" ht="15.75">
      <c r="C20" s="19"/>
      <c r="D20" s="24"/>
      <c r="E20" s="21"/>
      <c r="F20" s="21"/>
      <c r="G20" s="22"/>
      <c r="H20" s="22"/>
      <c r="I20" s="32"/>
      <c r="J20" s="32"/>
    </row>
    <row r="21" spans="3:10" ht="15.75">
      <c r="C21" s="19"/>
      <c r="D21" s="20" t="s">
        <v>11</v>
      </c>
      <c r="E21" s="24"/>
      <c r="F21" s="24"/>
      <c r="G21" s="24"/>
      <c r="H21" s="24"/>
      <c r="I21" s="24"/>
      <c r="J21" s="19"/>
    </row>
    <row r="22" spans="3:10" ht="15.75">
      <c r="C22" s="19">
        <v>6</v>
      </c>
      <c r="D22" s="24" t="s">
        <v>27</v>
      </c>
      <c r="E22" s="21" t="s">
        <v>28</v>
      </c>
      <c r="F22" s="21" t="s">
        <v>64</v>
      </c>
      <c r="G22" s="22">
        <v>350</v>
      </c>
      <c r="H22" s="22">
        <v>3524.1356164</v>
      </c>
      <c r="I22" s="32">
        <v>17.75</v>
      </c>
      <c r="J22" s="32">
        <v>8.39</v>
      </c>
    </row>
    <row r="23" spans="3:10" ht="15.75">
      <c r="C23" s="19">
        <f>C22+1</f>
        <v>7</v>
      </c>
      <c r="D23" s="24" t="s">
        <v>34</v>
      </c>
      <c r="E23" s="21" t="s">
        <v>35</v>
      </c>
      <c r="F23" s="21" t="s">
        <v>66</v>
      </c>
      <c r="G23" s="22">
        <v>410</v>
      </c>
      <c r="H23" s="22">
        <v>2047.3290015</v>
      </c>
      <c r="I23" s="32">
        <v>10.31</v>
      </c>
      <c r="J23" s="32">
        <v>10.8</v>
      </c>
    </row>
    <row r="24" spans="3:10" ht="15.75">
      <c r="C24" s="19">
        <f>C23+1</f>
        <v>8</v>
      </c>
      <c r="D24" s="24" t="s">
        <v>23</v>
      </c>
      <c r="E24" s="21" t="s">
        <v>24</v>
      </c>
      <c r="F24" s="21" t="s">
        <v>74</v>
      </c>
      <c r="G24" s="22">
        <v>100</v>
      </c>
      <c r="H24" s="22">
        <v>1000</v>
      </c>
      <c r="I24" s="32">
        <v>5.04</v>
      </c>
      <c r="J24" s="32">
        <v>9.93</v>
      </c>
    </row>
    <row r="25" spans="3:10" ht="15.75">
      <c r="C25" s="19">
        <f>C24+1</f>
        <v>9</v>
      </c>
      <c r="D25" s="24" t="s">
        <v>27</v>
      </c>
      <c r="E25" s="21" t="s">
        <v>28</v>
      </c>
      <c r="F25" s="21" t="s">
        <v>33</v>
      </c>
      <c r="G25" s="22">
        <v>50</v>
      </c>
      <c r="H25" s="22">
        <v>503.4479452</v>
      </c>
      <c r="I25" s="32">
        <v>2.54</v>
      </c>
      <c r="J25" s="32">
        <v>8.39</v>
      </c>
    </row>
    <row r="26" spans="3:10" ht="15.75">
      <c r="C26" s="19">
        <f>C25+1</f>
        <v>10</v>
      </c>
      <c r="D26" s="24" t="s">
        <v>37</v>
      </c>
      <c r="E26" s="21" t="s">
        <v>38</v>
      </c>
      <c r="F26" s="21" t="s">
        <v>75</v>
      </c>
      <c r="G26" s="22">
        <v>25</v>
      </c>
      <c r="H26" s="22">
        <v>250</v>
      </c>
      <c r="I26" s="32">
        <v>1.26</v>
      </c>
      <c r="J26" s="32">
        <v>8.64</v>
      </c>
    </row>
    <row r="27" spans="3:10" ht="15.75">
      <c r="C27" s="19">
        <f>C26+1</f>
        <v>11</v>
      </c>
      <c r="D27" s="24" t="s">
        <v>44</v>
      </c>
      <c r="E27" s="21" t="s">
        <v>45</v>
      </c>
      <c r="F27" s="21" t="s">
        <v>46</v>
      </c>
      <c r="G27" s="22">
        <v>100</v>
      </c>
      <c r="H27" s="22">
        <v>8.75</v>
      </c>
      <c r="I27" s="32">
        <v>0.04</v>
      </c>
      <c r="J27" s="32">
        <v>16</v>
      </c>
    </row>
    <row r="28" spans="3:10" ht="15.75">
      <c r="C28" s="50"/>
      <c r="D28" s="56"/>
      <c r="E28" s="52"/>
      <c r="F28" s="52"/>
      <c r="G28" s="53"/>
      <c r="H28" s="53"/>
      <c r="I28" s="54"/>
      <c r="J28" s="54"/>
    </row>
    <row r="29" spans="1:15" ht="15.75">
      <c r="A29" s="302"/>
      <c r="B29" s="302"/>
      <c r="C29" s="241"/>
      <c r="D29" s="250" t="s">
        <v>14</v>
      </c>
      <c r="E29" s="250"/>
      <c r="F29" s="250"/>
      <c r="G29" s="250"/>
      <c r="H29" s="326">
        <f>SUM(H15:H28)</f>
        <v>13184.3858508</v>
      </c>
      <c r="I29" s="253">
        <f>SUM(I15:I27)</f>
        <v>66.41000000000001</v>
      </c>
      <c r="J29" s="253"/>
      <c r="L29" s="421"/>
      <c r="M29" s="421"/>
      <c r="O29" s="423"/>
    </row>
    <row r="30" spans="1:10" ht="15.75">
      <c r="A30" s="302"/>
      <c r="B30" s="302"/>
      <c r="C30" s="241"/>
      <c r="D30" s="242"/>
      <c r="E30" s="242"/>
      <c r="F30" s="242"/>
      <c r="G30" s="242"/>
      <c r="H30" s="243"/>
      <c r="I30" s="244"/>
      <c r="J30" s="244"/>
    </row>
    <row r="31" spans="1:10" ht="15.75">
      <c r="A31" s="302"/>
      <c r="B31" s="302"/>
      <c r="C31" s="241"/>
      <c r="D31" s="245" t="s">
        <v>401</v>
      </c>
      <c r="E31" s="230"/>
      <c r="F31" s="230"/>
      <c r="G31" s="230"/>
      <c r="H31" s="231"/>
      <c r="I31" s="316"/>
      <c r="J31" s="316"/>
    </row>
    <row r="32" spans="1:10" ht="15.75">
      <c r="A32" s="302"/>
      <c r="B32" s="302" t="str">
        <f>+$C$7&amp;D32</f>
        <v>IL&amp;FS  Infrastructure Debt Fund Series 3BTriparty Repo</v>
      </c>
      <c r="C32" s="241"/>
      <c r="D32" s="241" t="s">
        <v>404</v>
      </c>
      <c r="E32" s="323"/>
      <c r="F32" s="323"/>
      <c r="G32" s="323"/>
      <c r="H32" s="22">
        <v>6287.7238393</v>
      </c>
      <c r="I32" s="32">
        <f>H32/H42*100</f>
        <v>31.661667730242627</v>
      </c>
      <c r="J32" s="57">
        <v>0.0562</v>
      </c>
    </row>
    <row r="33" spans="3:10" ht="15.75">
      <c r="C33" s="230"/>
      <c r="D33" s="250" t="s">
        <v>14</v>
      </c>
      <c r="E33" s="250"/>
      <c r="F33" s="250"/>
      <c r="G33" s="250"/>
      <c r="H33" s="319">
        <f>SUM(H32)</f>
        <v>6287.7238393</v>
      </c>
      <c r="I33" s="253">
        <f>I32</f>
        <v>31.661667730242627</v>
      </c>
      <c r="J33" s="253"/>
    </row>
    <row r="34" spans="3:10" ht="15.75">
      <c r="C34" s="230"/>
      <c r="D34" s="242"/>
      <c r="E34" s="242"/>
      <c r="F34" s="242"/>
      <c r="G34" s="242"/>
      <c r="H34" s="406"/>
      <c r="I34" s="407"/>
      <c r="J34" s="407"/>
    </row>
    <row r="35" spans="2:10" ht="15.75">
      <c r="B35" s="302" t="str">
        <f>+$C$7&amp;D35</f>
        <v>IL&amp;FS  Infrastructure Debt Fund Series 3BTriparty Repo Margin</v>
      </c>
      <c r="C35" s="230"/>
      <c r="D35" s="245" t="s">
        <v>406</v>
      </c>
      <c r="E35" s="323"/>
      <c r="F35" s="323"/>
      <c r="G35" s="315"/>
      <c r="H35" s="22">
        <v>42.160026900000005</v>
      </c>
      <c r="I35" s="236">
        <f>H35/H42*100-0.01</f>
        <v>0.2022957046654419</v>
      </c>
      <c r="J35" s="236"/>
    </row>
    <row r="36" spans="1:10" ht="15.75">
      <c r="A36" s="302"/>
      <c r="B36" s="302"/>
      <c r="C36" s="241"/>
      <c r="D36" s="250" t="s">
        <v>14</v>
      </c>
      <c r="E36" s="250"/>
      <c r="F36" s="250"/>
      <c r="G36" s="250"/>
      <c r="H36" s="319">
        <f>SUM(H35)</f>
        <v>42.160026900000005</v>
      </c>
      <c r="I36" s="253">
        <f>I35</f>
        <v>0.2022957046654419</v>
      </c>
      <c r="J36" s="253"/>
    </row>
    <row r="37" spans="3:10" ht="15.75">
      <c r="C37" s="230"/>
      <c r="D37" s="230"/>
      <c r="E37" s="230"/>
      <c r="F37" s="230"/>
      <c r="G37" s="315"/>
      <c r="H37" s="231"/>
      <c r="I37" s="316"/>
      <c r="J37" s="316"/>
    </row>
    <row r="38" spans="3:10" ht="15.75">
      <c r="C38" s="230"/>
      <c r="D38" s="245" t="s">
        <v>298</v>
      </c>
      <c r="E38" s="230"/>
      <c r="F38" s="230"/>
      <c r="G38" s="315"/>
      <c r="H38" s="231"/>
      <c r="I38" s="316"/>
      <c r="J38" s="316"/>
    </row>
    <row r="39" spans="3:10" ht="15.75">
      <c r="C39" s="230">
        <v>1</v>
      </c>
      <c r="D39" s="230" t="s">
        <v>449</v>
      </c>
      <c r="E39" s="323"/>
      <c r="F39" s="323"/>
      <c r="G39" s="315"/>
      <c r="H39" s="231">
        <v>-31.93</v>
      </c>
      <c r="I39" s="236">
        <f>H39/H42*100-0.01</f>
        <v>-0.17078267374083578</v>
      </c>
      <c r="J39" s="236"/>
    </row>
    <row r="40" spans="2:12" ht="15.75">
      <c r="B40" s="302" t="str">
        <f>+$C$7&amp;D40</f>
        <v>IL&amp;FS  Infrastructure Debt Fund Series 3BCash &amp; Cash Equivalents</v>
      </c>
      <c r="C40" s="230">
        <v>2</v>
      </c>
      <c r="D40" s="230" t="s">
        <v>16</v>
      </c>
      <c r="E40" s="323"/>
      <c r="F40" s="323"/>
      <c r="G40" s="315"/>
      <c r="H40" s="231">
        <v>376.7741547</v>
      </c>
      <c r="I40" s="236">
        <f>H40/H42*100</f>
        <v>1.8972363291296361</v>
      </c>
      <c r="J40" s="236"/>
      <c r="L40" s="421"/>
    </row>
    <row r="41" spans="1:10" ht="15.75">
      <c r="A41" s="302"/>
      <c r="B41" s="302"/>
      <c r="C41" s="241"/>
      <c r="D41" s="250" t="s">
        <v>14</v>
      </c>
      <c r="E41" s="250"/>
      <c r="F41" s="424"/>
      <c r="G41" s="250"/>
      <c r="H41" s="326">
        <f>SUM(H39:H40)</f>
        <v>344.8441547</v>
      </c>
      <c r="I41" s="253">
        <f>SUM(I39:I40)</f>
        <v>1.7264536553888004</v>
      </c>
      <c r="J41" s="253"/>
    </row>
    <row r="42" spans="1:13" ht="15.75">
      <c r="A42" s="302"/>
      <c r="B42" s="302"/>
      <c r="C42" s="241"/>
      <c r="D42" s="261" t="s">
        <v>18</v>
      </c>
      <c r="E42" s="261"/>
      <c r="F42" s="261"/>
      <c r="G42" s="261"/>
      <c r="H42" s="262">
        <v>19859.105</v>
      </c>
      <c r="I42" s="263">
        <f>I41+I36+I33+I29</f>
        <v>100.00041709029688</v>
      </c>
      <c r="J42" s="263"/>
      <c r="L42" s="421"/>
      <c r="M42" s="421"/>
    </row>
    <row r="43" spans="1:12" s="427" customFormat="1" ht="15.75">
      <c r="A43" s="207"/>
      <c r="B43" s="207"/>
      <c r="C43" s="329"/>
      <c r="D43" s="264"/>
      <c r="E43" s="264"/>
      <c r="F43" s="264"/>
      <c r="G43" s="264"/>
      <c r="H43" s="330"/>
      <c r="I43" s="331"/>
      <c r="J43" s="331"/>
      <c r="K43" s="425"/>
      <c r="L43" s="426"/>
    </row>
    <row r="44" spans="1:12" s="427" customFormat="1" ht="15.75">
      <c r="A44" s="207"/>
      <c r="B44" s="207"/>
      <c r="C44" s="329"/>
      <c r="D44" s="264"/>
      <c r="E44" s="264"/>
      <c r="F44" s="264"/>
      <c r="G44" s="264"/>
      <c r="H44" s="335"/>
      <c r="I44" s="331"/>
      <c r="J44" s="331"/>
      <c r="K44" s="425"/>
      <c r="L44" s="426"/>
    </row>
    <row r="45" spans="1:12" s="427" customFormat="1" ht="15.75">
      <c r="A45" s="207"/>
      <c r="B45" s="207"/>
      <c r="C45" s="329"/>
      <c r="D45" s="268" t="s">
        <v>407</v>
      </c>
      <c r="E45" s="269"/>
      <c r="F45" s="269"/>
      <c r="G45" s="269"/>
      <c r="H45" s="271"/>
      <c r="I45" s="292"/>
      <c r="J45" s="292"/>
      <c r="K45" s="425"/>
      <c r="L45" s="426"/>
    </row>
    <row r="46" spans="1:12" s="427" customFormat="1" ht="47.25">
      <c r="A46" s="207"/>
      <c r="B46" s="207"/>
      <c r="C46" s="329"/>
      <c r="D46" s="273" t="s">
        <v>456</v>
      </c>
      <c r="E46" s="428" t="s">
        <v>457</v>
      </c>
      <c r="F46" s="269"/>
      <c r="G46" s="269"/>
      <c r="H46" s="271"/>
      <c r="I46" s="292"/>
      <c r="J46" s="292"/>
      <c r="K46" s="425"/>
      <c r="L46" s="426"/>
    </row>
    <row r="47" spans="1:12" s="427" customFormat="1" ht="15.75">
      <c r="A47" s="207"/>
      <c r="B47" s="207"/>
      <c r="C47" s="329"/>
      <c r="D47" s="276" t="s">
        <v>410</v>
      </c>
      <c r="E47" s="269"/>
      <c r="F47" s="269"/>
      <c r="G47" s="269"/>
      <c r="H47" s="269"/>
      <c r="I47" s="292"/>
      <c r="J47" s="292"/>
      <c r="K47" s="425"/>
      <c r="L47" s="426"/>
    </row>
    <row r="48" spans="1:12" s="427" customFormat="1" ht="15.75">
      <c r="A48" s="207"/>
      <c r="B48" s="207"/>
      <c r="C48" s="329"/>
      <c r="D48" s="277" t="s">
        <v>411</v>
      </c>
      <c r="E48" s="429">
        <v>1257604.4171</v>
      </c>
      <c r="F48" s="269"/>
      <c r="G48" s="269"/>
      <c r="H48" s="269"/>
      <c r="I48" s="292"/>
      <c r="J48" s="292"/>
      <c r="K48" s="425"/>
      <c r="L48" s="426"/>
    </row>
    <row r="49" spans="1:12" s="427" customFormat="1" ht="15.75">
      <c r="A49" s="207"/>
      <c r="B49" s="207"/>
      <c r="C49" s="329"/>
      <c r="D49" s="277" t="s">
        <v>412</v>
      </c>
      <c r="E49" s="429">
        <v>1257604.4047</v>
      </c>
      <c r="F49" s="269"/>
      <c r="G49" s="269"/>
      <c r="H49" s="269"/>
      <c r="I49" s="292"/>
      <c r="J49" s="292"/>
      <c r="K49" s="425"/>
      <c r="L49" s="426"/>
    </row>
    <row r="50" spans="1:12" s="427" customFormat="1" ht="15.75">
      <c r="A50" s="207"/>
      <c r="B50" s="207"/>
      <c r="C50" s="329"/>
      <c r="D50" s="276" t="s">
        <v>413</v>
      </c>
      <c r="E50" s="269"/>
      <c r="F50" s="269"/>
      <c r="G50" s="269"/>
      <c r="H50" s="269"/>
      <c r="I50" s="292"/>
      <c r="J50" s="292"/>
      <c r="K50" s="425"/>
      <c r="L50" s="426"/>
    </row>
    <row r="51" spans="1:12" s="427" customFormat="1" ht="15.75">
      <c r="A51" s="207"/>
      <c r="B51" s="207"/>
      <c r="C51" s="329"/>
      <c r="D51" s="277" t="s">
        <v>411</v>
      </c>
      <c r="E51" s="429">
        <v>1297980.7091</v>
      </c>
      <c r="F51" s="269"/>
      <c r="G51" s="269"/>
      <c r="H51" s="269"/>
      <c r="I51" s="292"/>
      <c r="J51" s="292"/>
      <c r="K51" s="425"/>
      <c r="L51" s="426"/>
    </row>
    <row r="52" spans="1:12" s="427" customFormat="1" ht="15.75">
      <c r="A52" s="207"/>
      <c r="B52" s="207"/>
      <c r="C52" s="329"/>
      <c r="D52" s="277" t="s">
        <v>412</v>
      </c>
      <c r="E52" s="429">
        <v>1297980.6912</v>
      </c>
      <c r="F52" s="269"/>
      <c r="G52" s="269"/>
      <c r="H52" s="269"/>
      <c r="I52" s="292"/>
      <c r="J52" s="292"/>
      <c r="K52" s="425"/>
      <c r="L52" s="426"/>
    </row>
    <row r="53" spans="1:12" s="427" customFormat="1" ht="15.75">
      <c r="A53" s="207"/>
      <c r="B53" s="207"/>
      <c r="C53" s="329"/>
      <c r="D53" s="279" t="s">
        <v>414</v>
      </c>
      <c r="E53" s="280" t="s">
        <v>415</v>
      </c>
      <c r="F53" s="269"/>
      <c r="G53" s="269"/>
      <c r="H53" s="269"/>
      <c r="I53" s="292"/>
      <c r="J53" s="292"/>
      <c r="K53" s="425"/>
      <c r="L53" s="426"/>
    </row>
    <row r="54" spans="1:12" s="427" customFormat="1" ht="15.75">
      <c r="A54" s="207"/>
      <c r="B54" s="207"/>
      <c r="C54" s="329"/>
      <c r="D54" s="279" t="s">
        <v>416</v>
      </c>
      <c r="E54" s="280" t="s">
        <v>415</v>
      </c>
      <c r="F54" s="269"/>
      <c r="G54" s="269"/>
      <c r="H54" s="269"/>
      <c r="I54" s="292"/>
      <c r="J54" s="292"/>
      <c r="K54" s="425"/>
      <c r="L54" s="426"/>
    </row>
    <row r="55" spans="1:12" s="427" customFormat="1" ht="15.75">
      <c r="A55" s="207"/>
      <c r="B55" s="207"/>
      <c r="C55" s="329"/>
      <c r="D55" s="273" t="s">
        <v>417</v>
      </c>
      <c r="E55" s="280" t="s">
        <v>415</v>
      </c>
      <c r="F55" s="269"/>
      <c r="G55" s="269"/>
      <c r="H55" s="269"/>
      <c r="I55" s="292"/>
      <c r="J55" s="292"/>
      <c r="K55" s="425"/>
      <c r="L55" s="426"/>
    </row>
    <row r="56" spans="1:12" s="427" customFormat="1" ht="15.75">
      <c r="A56" s="207"/>
      <c r="B56" s="207"/>
      <c r="C56" s="329"/>
      <c r="D56" s="279" t="s">
        <v>418</v>
      </c>
      <c r="E56" s="280" t="s">
        <v>415</v>
      </c>
      <c r="F56" s="269"/>
      <c r="G56" s="269"/>
      <c r="H56" s="269"/>
      <c r="I56" s="292"/>
      <c r="J56" s="292"/>
      <c r="K56" s="425"/>
      <c r="L56" s="426"/>
    </row>
    <row r="57" spans="1:12" s="427" customFormat="1" ht="15.75">
      <c r="A57" s="207"/>
      <c r="B57" s="207"/>
      <c r="C57" s="329"/>
      <c r="D57" s="279" t="s">
        <v>419</v>
      </c>
      <c r="E57" s="280" t="s">
        <v>458</v>
      </c>
      <c r="F57" s="269"/>
      <c r="G57" s="269"/>
      <c r="H57" s="269"/>
      <c r="I57" s="292"/>
      <c r="J57" s="292"/>
      <c r="K57" s="425"/>
      <c r="L57" s="426"/>
    </row>
    <row r="58" spans="1:12" s="427" customFormat="1" ht="15.75">
      <c r="A58" s="207"/>
      <c r="B58" s="207"/>
      <c r="C58" s="329"/>
      <c r="D58" s="276" t="s">
        <v>421</v>
      </c>
      <c r="E58" s="269"/>
      <c r="F58" s="269"/>
      <c r="G58" s="269"/>
      <c r="H58" s="269"/>
      <c r="I58" s="292"/>
      <c r="J58" s="292"/>
      <c r="K58" s="425"/>
      <c r="L58" s="426"/>
    </row>
    <row r="59" spans="1:12" s="427" customFormat="1" ht="15.75">
      <c r="A59" s="207"/>
      <c r="B59" s="207"/>
      <c r="C59" s="329"/>
      <c r="D59" s="283" t="s">
        <v>422</v>
      </c>
      <c r="E59" s="284" t="s">
        <v>423</v>
      </c>
      <c r="F59" s="269"/>
      <c r="G59" s="269"/>
      <c r="H59" s="284" t="s">
        <v>298</v>
      </c>
      <c r="I59" s="286"/>
      <c r="J59" s="286"/>
      <c r="K59" s="425"/>
      <c r="L59" s="426"/>
    </row>
    <row r="60" spans="1:12" s="427" customFormat="1" ht="15.75">
      <c r="A60" s="207"/>
      <c r="B60" s="207"/>
      <c r="C60" s="329"/>
      <c r="D60" s="287" t="s">
        <v>424</v>
      </c>
      <c r="E60" s="280" t="s">
        <v>415</v>
      </c>
      <c r="F60" s="269"/>
      <c r="G60" s="269"/>
      <c r="H60" s="280" t="s">
        <v>415</v>
      </c>
      <c r="I60" s="288"/>
      <c r="J60" s="288"/>
      <c r="K60" s="425"/>
      <c r="L60" s="426"/>
    </row>
    <row r="61" spans="1:12" s="427" customFormat="1" ht="15.75" customHeight="1">
      <c r="A61" s="207"/>
      <c r="B61" s="207"/>
      <c r="C61" s="329"/>
      <c r="D61" s="289" t="s">
        <v>459</v>
      </c>
      <c r="E61" s="289"/>
      <c r="F61" s="289"/>
      <c r="G61" s="289"/>
      <c r="H61" s="289"/>
      <c r="I61" s="290"/>
      <c r="J61" s="425"/>
      <c r="K61" s="425"/>
      <c r="L61" s="426"/>
    </row>
    <row r="62" spans="1:12" s="427" customFormat="1" ht="15.75">
      <c r="A62" s="207"/>
      <c r="B62" s="207"/>
      <c r="C62" s="329"/>
      <c r="D62" s="289"/>
      <c r="E62" s="289"/>
      <c r="F62" s="289"/>
      <c r="G62" s="289"/>
      <c r="H62" s="289"/>
      <c r="I62" s="290"/>
      <c r="J62" s="425"/>
      <c r="K62" s="425"/>
      <c r="L62" s="426"/>
    </row>
    <row r="63" spans="1:12" s="427" customFormat="1" ht="15.75">
      <c r="A63" s="207"/>
      <c r="B63" s="207"/>
      <c r="C63" s="329"/>
      <c r="D63" s="291" t="s">
        <v>426</v>
      </c>
      <c r="E63" s="269"/>
      <c r="F63" s="270"/>
      <c r="G63" s="270"/>
      <c r="H63" s="269"/>
      <c r="I63" s="292"/>
      <c r="J63" s="292"/>
      <c r="K63" s="425"/>
      <c r="L63" s="426"/>
    </row>
    <row r="64" spans="1:12" s="427" customFormat="1" ht="15.75">
      <c r="A64" s="207"/>
      <c r="B64" s="207"/>
      <c r="C64" s="329"/>
      <c r="D64" s="264"/>
      <c r="E64" s="264"/>
      <c r="F64" s="264"/>
      <c r="G64" s="264"/>
      <c r="H64" s="330"/>
      <c r="I64" s="331"/>
      <c r="J64" s="331"/>
      <c r="K64" s="425"/>
      <c r="L64" s="426"/>
    </row>
    <row r="65" spans="1:12" s="427" customFormat="1" ht="15.75">
      <c r="A65" s="207"/>
      <c r="B65" s="207"/>
      <c r="C65" s="329"/>
      <c r="D65" s="293" t="s">
        <v>427</v>
      </c>
      <c r="E65" s="264"/>
      <c r="F65" s="264"/>
      <c r="G65" s="264"/>
      <c r="H65" s="330"/>
      <c r="I65" s="331"/>
      <c r="J65" s="331"/>
      <c r="K65" s="425"/>
      <c r="L65" s="426"/>
    </row>
    <row r="66" spans="1:12" s="427" customFormat="1" ht="15.75">
      <c r="A66" s="207"/>
      <c r="B66" s="207"/>
      <c r="C66" s="329"/>
      <c r="D66" s="293"/>
      <c r="E66" s="264"/>
      <c r="F66" s="264"/>
      <c r="G66" s="264"/>
      <c r="H66" s="330"/>
      <c r="I66" s="331"/>
      <c r="J66" s="331"/>
      <c r="K66" s="425"/>
      <c r="L66" s="426"/>
    </row>
    <row r="67" spans="1:12" s="427" customFormat="1" ht="32.25" customHeight="1">
      <c r="A67" s="207"/>
      <c r="B67" s="207"/>
      <c r="C67" s="294" t="s">
        <v>96</v>
      </c>
      <c r="D67" s="295" t="s">
        <v>97</v>
      </c>
      <c r="E67" s="295"/>
      <c r="F67" s="295"/>
      <c r="G67" s="295"/>
      <c r="H67" s="295"/>
      <c r="I67" s="296"/>
      <c r="J67" s="331"/>
      <c r="K67" s="425"/>
      <c r="L67" s="426"/>
    </row>
    <row r="68" spans="3:10" ht="15.75" customHeight="1">
      <c r="C68" s="204"/>
      <c r="D68" s="204"/>
      <c r="E68" s="204"/>
      <c r="F68" s="204"/>
      <c r="G68" s="204"/>
      <c r="H68" s="204"/>
      <c r="I68" s="204"/>
      <c r="J68" s="420"/>
    </row>
    <row r="69" spans="3:9" ht="15.75">
      <c r="C69" s="204" t="s">
        <v>96</v>
      </c>
      <c r="D69" s="297" t="s">
        <v>98</v>
      </c>
      <c r="E69" s="297"/>
      <c r="F69" s="297"/>
      <c r="G69" s="297"/>
      <c r="H69" s="204"/>
      <c r="I69" s="204"/>
    </row>
    <row r="70" spans="3:9" ht="15.75" customHeight="1" hidden="1">
      <c r="C70" s="204"/>
      <c r="D70" s="298" t="s">
        <v>99</v>
      </c>
      <c r="E70" s="298"/>
      <c r="F70" s="298"/>
      <c r="G70" s="298"/>
      <c r="H70" s="204"/>
      <c r="I70" s="204"/>
    </row>
    <row r="71" spans="3:9" ht="15.75" customHeight="1" hidden="1">
      <c r="C71" s="204"/>
      <c r="D71" s="299" t="s">
        <v>100</v>
      </c>
      <c r="E71" s="299"/>
      <c r="F71" s="299"/>
      <c r="G71" s="299"/>
      <c r="H71" s="299"/>
      <c r="I71" s="204"/>
    </row>
    <row r="72" ht="15.75">
      <c r="D72" s="298" t="s">
        <v>99</v>
      </c>
    </row>
    <row r="73" spans="4:8" ht="32.25" customHeight="1">
      <c r="D73" s="299" t="s">
        <v>100</v>
      </c>
      <c r="E73" s="299"/>
      <c r="F73" s="299"/>
      <c r="G73" s="299"/>
      <c r="H73" s="299"/>
    </row>
  </sheetData>
  <sheetProtection/>
  <mergeCells count="13">
    <mergeCell ref="J11:J12"/>
    <mergeCell ref="D61:I62"/>
    <mergeCell ref="D67:I67"/>
    <mergeCell ref="D71:H71"/>
    <mergeCell ref="D73:H73"/>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A2" sqref="A2:H2"/>
    </sheetView>
  </sheetViews>
  <sheetFormatPr defaultColWidth="9.140625" defaultRowHeight="15"/>
  <cols>
    <col min="1" max="1" width="7.28125" style="0" customWidth="1"/>
    <col min="2" max="2" width="57.8515625" style="0" customWidth="1"/>
    <col min="3" max="3" width="22.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90</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5000.7856164</v>
      </c>
      <c r="G7" s="32">
        <v>10.87</v>
      </c>
      <c r="H7" s="32">
        <v>9.75</v>
      </c>
    </row>
    <row r="8" spans="1:8" ht="15">
      <c r="A8" s="19">
        <v>2</v>
      </c>
      <c r="B8" s="24" t="s">
        <v>23</v>
      </c>
      <c r="C8" s="21" t="s">
        <v>24</v>
      </c>
      <c r="D8" s="21" t="s">
        <v>25</v>
      </c>
      <c r="E8" s="22">
        <v>480</v>
      </c>
      <c r="F8" s="22">
        <v>4809.1410411</v>
      </c>
      <c r="G8" s="32">
        <v>10.45</v>
      </c>
      <c r="H8" s="32">
        <v>9.93</v>
      </c>
    </row>
    <row r="9" spans="1:8" ht="15">
      <c r="A9" s="19">
        <v>3</v>
      </c>
      <c r="B9" s="24" t="s">
        <v>20</v>
      </c>
      <c r="C9" s="21" t="s">
        <v>21</v>
      </c>
      <c r="D9" s="21" t="s">
        <v>26</v>
      </c>
      <c r="E9" s="22">
        <v>250</v>
      </c>
      <c r="F9" s="22">
        <v>2551.4212329</v>
      </c>
      <c r="G9" s="32">
        <v>5.55</v>
      </c>
      <c r="H9" s="32">
        <v>9.75</v>
      </c>
    </row>
    <row r="10" spans="1:8" ht="15">
      <c r="A10" s="19">
        <v>4</v>
      </c>
      <c r="B10" s="24" t="s">
        <v>27</v>
      </c>
      <c r="C10" s="21" t="s">
        <v>28</v>
      </c>
      <c r="D10" s="21" t="s">
        <v>29</v>
      </c>
      <c r="E10" s="22">
        <v>350</v>
      </c>
      <c r="F10" s="22">
        <v>1545.5260938</v>
      </c>
      <c r="G10" s="32">
        <v>3.36</v>
      </c>
      <c r="H10" s="32">
        <v>14.25</v>
      </c>
    </row>
    <row r="11" spans="1:8" ht="15">
      <c r="A11" s="19">
        <v>5</v>
      </c>
      <c r="B11" s="24" t="s">
        <v>30</v>
      </c>
      <c r="C11" s="21" t="s">
        <v>31</v>
      </c>
      <c r="D11" s="21" t="s">
        <v>32</v>
      </c>
      <c r="E11" s="22">
        <v>40</v>
      </c>
      <c r="F11" s="22">
        <v>401.325589</v>
      </c>
      <c r="G11" s="32">
        <v>0.87</v>
      </c>
      <c r="H11" s="32">
        <v>8.64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27</v>
      </c>
      <c r="C14" s="21" t="s">
        <v>28</v>
      </c>
      <c r="D14" s="21" t="s">
        <v>33</v>
      </c>
      <c r="E14" s="22">
        <v>520</v>
      </c>
      <c r="F14" s="22">
        <v>5217.9293151</v>
      </c>
      <c r="G14" s="32">
        <v>11.34</v>
      </c>
      <c r="H14" s="32">
        <v>8.39</v>
      </c>
    </row>
    <row r="15" spans="1:8" ht="15">
      <c r="A15" s="19">
        <f>A14+1</f>
        <v>7</v>
      </c>
      <c r="B15" s="24" t="s">
        <v>34</v>
      </c>
      <c r="C15" s="21" t="s">
        <v>35</v>
      </c>
      <c r="D15" s="21" t="s">
        <v>36</v>
      </c>
      <c r="E15" s="22">
        <v>120</v>
      </c>
      <c r="F15" s="22">
        <v>702.2625553</v>
      </c>
      <c r="G15" s="32">
        <v>1.53</v>
      </c>
      <c r="H15" s="32">
        <v>10.8</v>
      </c>
    </row>
    <row r="16" spans="1:8" ht="15">
      <c r="A16" s="19">
        <f>A15+1</f>
        <v>8</v>
      </c>
      <c r="B16" s="24" t="s">
        <v>37</v>
      </c>
      <c r="C16" s="21" t="s">
        <v>38</v>
      </c>
      <c r="D16" s="21" t="s">
        <v>39</v>
      </c>
      <c r="E16" s="22">
        <v>50</v>
      </c>
      <c r="F16" s="22">
        <v>501.7753425</v>
      </c>
      <c r="G16" s="32">
        <v>1.09</v>
      </c>
      <c r="H16" s="32">
        <v>8.64</v>
      </c>
    </row>
    <row r="17" spans="1:8" ht="15">
      <c r="A17" s="19">
        <f>A16+1</f>
        <v>9</v>
      </c>
      <c r="B17" s="24" t="s">
        <v>30</v>
      </c>
      <c r="C17" s="21" t="s">
        <v>31</v>
      </c>
      <c r="D17" s="21" t="s">
        <v>40</v>
      </c>
      <c r="E17" s="22">
        <v>40</v>
      </c>
      <c r="F17" s="22">
        <v>401.420274</v>
      </c>
      <c r="G17" s="32">
        <v>0.87</v>
      </c>
      <c r="H17" s="32">
        <v>8.64</v>
      </c>
    </row>
    <row r="18" spans="1:8" ht="15">
      <c r="A18" s="19"/>
      <c r="B18" s="24"/>
      <c r="C18" s="21"/>
      <c r="D18" s="21"/>
      <c r="E18" s="22"/>
      <c r="F18" s="22"/>
      <c r="G18" s="32"/>
      <c r="H18" s="22"/>
    </row>
    <row r="19" spans="1:8" s="55" customFormat="1" ht="15">
      <c r="A19" s="50"/>
      <c r="B19" s="51" t="s">
        <v>12</v>
      </c>
      <c r="C19" s="52"/>
      <c r="D19" s="52"/>
      <c r="E19" s="53"/>
      <c r="F19" s="53"/>
      <c r="G19" s="54"/>
      <c r="H19" s="53"/>
    </row>
    <row r="20" spans="1:8" s="55" customFormat="1" ht="15">
      <c r="A20" s="50">
        <v>10</v>
      </c>
      <c r="B20" s="56" t="s">
        <v>41</v>
      </c>
      <c r="C20" s="52" t="s">
        <v>42</v>
      </c>
      <c r="D20" s="52" t="s">
        <v>43</v>
      </c>
      <c r="E20" s="53">
        <v>50</v>
      </c>
      <c r="F20" s="53">
        <v>246.607203</v>
      </c>
      <c r="G20" s="54">
        <v>0.54</v>
      </c>
      <c r="H20" s="54">
        <v>6.15</v>
      </c>
    </row>
    <row r="21" spans="1:8" ht="15">
      <c r="A21" s="19"/>
      <c r="B21" s="24"/>
      <c r="C21" s="21"/>
      <c r="D21" s="21"/>
      <c r="E21" s="22"/>
      <c r="F21" s="22"/>
      <c r="G21" s="32"/>
      <c r="H21" s="22"/>
    </row>
    <row r="22" spans="1:8" ht="15">
      <c r="A22" s="35"/>
      <c r="B22" s="36" t="s">
        <v>14</v>
      </c>
      <c r="C22" s="37"/>
      <c r="D22" s="37"/>
      <c r="E22" s="38"/>
      <c r="F22" s="38">
        <v>21378.1942631</v>
      </c>
      <c r="G22" s="39">
        <v>46.47</v>
      </c>
      <c r="H22" s="38"/>
    </row>
    <row r="23" spans="1:8" ht="15">
      <c r="A23" s="14"/>
      <c r="B23" s="20" t="s">
        <v>15</v>
      </c>
      <c r="C23" s="15"/>
      <c r="D23" s="15"/>
      <c r="E23" s="16"/>
      <c r="F23" s="17"/>
      <c r="G23" s="18"/>
      <c r="H23" s="17"/>
    </row>
    <row r="24" spans="1:8" ht="15">
      <c r="A24" s="19"/>
      <c r="B24" s="24" t="s">
        <v>15</v>
      </c>
      <c r="C24" s="21"/>
      <c r="D24" s="21"/>
      <c r="E24" s="22"/>
      <c r="F24" s="22">
        <v>24508.0022222</v>
      </c>
      <c r="G24" s="32">
        <v>53.27</v>
      </c>
      <c r="H24" s="57">
        <v>0.0531</v>
      </c>
    </row>
    <row r="25" spans="1:8" ht="15">
      <c r="A25" s="35"/>
      <c r="B25" s="36" t="s">
        <v>14</v>
      </c>
      <c r="C25" s="37"/>
      <c r="D25" s="37"/>
      <c r="E25" s="44"/>
      <c r="F25" s="38">
        <v>24508.002</v>
      </c>
      <c r="G25" s="39">
        <v>53.27</v>
      </c>
      <c r="H25" s="38"/>
    </row>
    <row r="26" spans="1:8" ht="15">
      <c r="A26" s="26"/>
      <c r="B26" s="29" t="s">
        <v>16</v>
      </c>
      <c r="C26" s="27"/>
      <c r="D26" s="27"/>
      <c r="E26" s="28"/>
      <c r="F26" s="30"/>
      <c r="G26" s="31"/>
      <c r="H26" s="30"/>
    </row>
    <row r="27" spans="1:8" ht="15">
      <c r="A27" s="26"/>
      <c r="B27" s="29" t="s">
        <v>17</v>
      </c>
      <c r="C27" s="27"/>
      <c r="D27" s="27"/>
      <c r="E27" s="28"/>
      <c r="F27" s="22">
        <v>118.3869042999977</v>
      </c>
      <c r="G27" s="32">
        <v>0.260000000000002</v>
      </c>
      <c r="H27" s="22"/>
    </row>
    <row r="28" spans="1:8" ht="15">
      <c r="A28" s="35"/>
      <c r="B28" s="45" t="s">
        <v>14</v>
      </c>
      <c r="C28" s="37"/>
      <c r="D28" s="37"/>
      <c r="E28" s="44"/>
      <c r="F28" s="38">
        <v>118.3869042999977</v>
      </c>
      <c r="G28" s="39">
        <v>0.260000000000002</v>
      </c>
      <c r="H28" s="38"/>
    </row>
    <row r="29" spans="1:8" ht="15">
      <c r="A29" s="46"/>
      <c r="B29" s="48" t="s">
        <v>18</v>
      </c>
      <c r="C29" s="47"/>
      <c r="D29" s="47"/>
      <c r="E29" s="47"/>
      <c r="F29" s="33">
        <v>46004.583</v>
      </c>
      <c r="G29" s="34" t="s">
        <v>19</v>
      </c>
      <c r="H29" s="33"/>
    </row>
    <row r="31" spans="1:7" ht="30.75" customHeight="1">
      <c r="A31" s="59" t="s">
        <v>96</v>
      </c>
      <c r="B31" s="157" t="s">
        <v>97</v>
      </c>
      <c r="C31" s="157"/>
      <c r="D31" s="157"/>
      <c r="E31" s="157"/>
      <c r="F31" s="157"/>
      <c r="G31" s="158"/>
    </row>
    <row r="33" spans="1:6" ht="15">
      <c r="A33" s="58" t="s">
        <v>96</v>
      </c>
      <c r="B33" s="60" t="s">
        <v>98</v>
      </c>
      <c r="C33" s="60"/>
      <c r="D33" s="60"/>
      <c r="E33" s="60"/>
      <c r="F33" s="58"/>
    </row>
    <row r="34" spans="1:6" ht="15">
      <c r="A34" s="58"/>
      <c r="B34" s="61" t="s">
        <v>99</v>
      </c>
      <c r="C34" s="61"/>
      <c r="D34" s="61"/>
      <c r="E34" s="61"/>
      <c r="F34" s="58"/>
    </row>
    <row r="35" spans="1:6" ht="30" customHeight="1">
      <c r="A35" s="58"/>
      <c r="B35" s="159" t="s">
        <v>100</v>
      </c>
      <c r="C35" s="159"/>
      <c r="D35" s="159"/>
      <c r="E35" s="159"/>
      <c r="F35" s="159"/>
    </row>
  </sheetData>
  <sheetProtection/>
  <mergeCells count="4">
    <mergeCell ref="A2:H2"/>
    <mergeCell ref="A3:H3"/>
    <mergeCell ref="B31:G31"/>
    <mergeCell ref="B35:F35"/>
  </mergeCells>
  <conditionalFormatting sqref="C22:D22 C25:E28 F26 H26">
    <cfRule type="cellIs" priority="1" dxfId="27" operator="lessThan" stopIfTrue="1">
      <formula>0</formula>
    </cfRule>
  </conditionalFormatting>
  <conditionalFormatting sqref="G26">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20.xml><?xml version="1.0" encoding="utf-8"?>
<worksheet xmlns="http://schemas.openxmlformats.org/spreadsheetml/2006/main" xmlns:r="http://schemas.openxmlformats.org/officeDocument/2006/relationships">
  <dimension ref="A1:B8"/>
  <sheetViews>
    <sheetView zoomScalePageLayoutView="0" workbookViewId="0" topLeftCell="A1">
      <selection activeCell="C15" sqref="C15"/>
    </sheetView>
  </sheetViews>
  <sheetFormatPr defaultColWidth="9.140625" defaultRowHeight="15"/>
  <cols>
    <col min="1" max="1" width="39.140625" style="78" bestFit="1" customWidth="1"/>
    <col min="2" max="2" width="15.8515625" style="78" bestFit="1" customWidth="1"/>
    <col min="3" max="16384" width="9.140625" style="78" customWidth="1"/>
  </cols>
  <sheetData>
    <row r="1" spans="1:2" ht="15.75" customHeight="1" thickBot="1">
      <c r="A1" s="430" t="s">
        <v>125</v>
      </c>
      <c r="B1" s="431" t="s">
        <v>460</v>
      </c>
    </row>
    <row r="2" spans="1:2" ht="15.75" thickBot="1">
      <c r="A2" s="432" t="s">
        <v>146</v>
      </c>
      <c r="B2" s="433">
        <v>4614090037.79</v>
      </c>
    </row>
    <row r="3" spans="1:2" ht="15.75" thickBot="1">
      <c r="A3" s="432" t="s">
        <v>151</v>
      </c>
      <c r="B3" s="433">
        <v>1240687211.96</v>
      </c>
    </row>
    <row r="4" spans="1:2" ht="15.75" thickBot="1">
      <c r="A4" s="432" t="s">
        <v>152</v>
      </c>
      <c r="B4" s="433">
        <v>2604516586.62</v>
      </c>
    </row>
    <row r="5" spans="1:2" ht="15.75" thickBot="1">
      <c r="A5" s="432" t="s">
        <v>153</v>
      </c>
      <c r="B5" s="433">
        <v>2249612441.22</v>
      </c>
    </row>
    <row r="6" spans="1:2" ht="15.75" thickBot="1">
      <c r="A6" s="432" t="s">
        <v>154</v>
      </c>
      <c r="B6" s="433">
        <v>1653557852.47</v>
      </c>
    </row>
    <row r="7" spans="1:2" ht="15.75" thickBot="1">
      <c r="A7" s="432" t="s">
        <v>155</v>
      </c>
      <c r="B7" s="433">
        <v>1985910483.8</v>
      </c>
    </row>
    <row r="8" spans="1:2" ht="15">
      <c r="A8" s="432" t="s">
        <v>331</v>
      </c>
      <c r="B8" s="433">
        <v>14348374613.86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1"/>
  <sheetViews>
    <sheetView zoomScalePageLayoutView="0" workbookViewId="0" topLeftCell="A1">
      <selection activeCell="A2" sqref="A2"/>
    </sheetView>
  </sheetViews>
  <sheetFormatPr defaultColWidth="9.140625" defaultRowHeight="15"/>
  <cols>
    <col min="1" max="1" width="128.7109375" style="78" bestFit="1" customWidth="1"/>
    <col min="2" max="16384" width="9.140625" style="78" customWidth="1"/>
  </cols>
  <sheetData>
    <row r="1" ht="15">
      <c r="A1" s="434" t="s">
        <v>465</v>
      </c>
    </row>
    <row r="2" ht="15">
      <c r="A2" s="78" t="s">
        <v>461</v>
      </c>
    </row>
    <row r="3" ht="15">
      <c r="A3" s="78" t="s">
        <v>462</v>
      </c>
    </row>
    <row r="5" ht="15">
      <c r="A5" s="434" t="s">
        <v>463</v>
      </c>
    </row>
    <row r="6" ht="15">
      <c r="A6" s="78" t="s">
        <v>461</v>
      </c>
    </row>
    <row r="7" ht="15">
      <c r="A7" s="78" t="s">
        <v>462</v>
      </c>
    </row>
    <row r="9" ht="15">
      <c r="A9" s="434" t="s">
        <v>464</v>
      </c>
    </row>
    <row r="10" ht="15">
      <c r="A10" s="78" t="s">
        <v>461</v>
      </c>
    </row>
    <row r="11" ht="15">
      <c r="A11" s="78" t="s">
        <v>462</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5:F68"/>
  <sheetViews>
    <sheetView zoomScalePageLayoutView="0" workbookViewId="0" topLeftCell="A1">
      <selection activeCell="A1" sqref="A1"/>
    </sheetView>
  </sheetViews>
  <sheetFormatPr defaultColWidth="9.140625" defaultRowHeight="15"/>
  <cols>
    <col min="1" max="1" width="7.421875" style="78" bestFit="1" customWidth="1"/>
    <col min="2" max="2" width="48.00390625" style="78" bestFit="1" customWidth="1"/>
    <col min="3" max="3" width="15.140625" style="78" bestFit="1" customWidth="1"/>
    <col min="4" max="4" width="9.00390625" style="78" bestFit="1" customWidth="1"/>
    <col min="5" max="5" width="25.00390625" style="78" customWidth="1"/>
    <col min="6" max="6" width="19.7109375" style="78" customWidth="1"/>
    <col min="7" max="16384" width="9.140625" style="78" customWidth="1"/>
  </cols>
  <sheetData>
    <row r="1" ht="15"/>
    <row r="2" ht="15"/>
    <row r="3" ht="15"/>
    <row r="4" ht="15"/>
    <row r="5" spans="1:6" ht="15.75" customHeight="1">
      <c r="A5" s="435" t="s">
        <v>392</v>
      </c>
      <c r="B5" s="435"/>
      <c r="C5" s="435"/>
      <c r="D5" s="435"/>
      <c r="E5" s="435"/>
      <c r="F5" s="435"/>
    </row>
    <row r="6" spans="1:6" ht="15.75" customHeight="1">
      <c r="A6" s="436"/>
      <c r="B6" s="436"/>
      <c r="C6" s="436"/>
      <c r="D6" s="436"/>
      <c r="E6" s="436"/>
      <c r="F6" s="436"/>
    </row>
    <row r="7" spans="1:6" ht="15.75" customHeight="1">
      <c r="A7" s="437" t="s">
        <v>466</v>
      </c>
      <c r="B7" s="437"/>
      <c r="C7" s="437"/>
      <c r="D7" s="437"/>
      <c r="E7" s="437"/>
      <c r="F7" s="437"/>
    </row>
    <row r="8" spans="1:6" ht="15.75" customHeight="1">
      <c r="A8" s="438"/>
      <c r="B8" s="438"/>
      <c r="C8" s="438"/>
      <c r="D8" s="438"/>
      <c r="E8" s="438"/>
      <c r="F8" s="438"/>
    </row>
    <row r="9" spans="1:6" ht="15">
      <c r="A9" s="439" t="s">
        <v>146</v>
      </c>
      <c r="B9" s="440"/>
      <c r="C9" s="440"/>
      <c r="D9" s="440"/>
      <c r="E9" s="440"/>
      <c r="F9" s="441"/>
    </row>
    <row r="10" spans="1:6" ht="27" customHeight="1">
      <c r="A10" s="442" t="s">
        <v>2</v>
      </c>
      <c r="B10" s="443" t="s">
        <v>396</v>
      </c>
      <c r="C10" s="443" t="s">
        <v>5</v>
      </c>
      <c r="D10" s="443" t="s">
        <v>6</v>
      </c>
      <c r="E10" s="444" t="s">
        <v>398</v>
      </c>
      <c r="F10" s="445" t="s">
        <v>399</v>
      </c>
    </row>
    <row r="11" spans="1:6" ht="21.75" customHeight="1">
      <c r="A11" s="446"/>
      <c r="B11" s="447"/>
      <c r="C11" s="447"/>
      <c r="D11" s="447"/>
      <c r="E11" s="444" t="s">
        <v>467</v>
      </c>
      <c r="F11" s="448"/>
    </row>
    <row r="12" spans="1:6" ht="15">
      <c r="A12" s="449"/>
      <c r="B12" s="449" t="s">
        <v>208</v>
      </c>
      <c r="C12" s="449"/>
      <c r="D12" s="450"/>
      <c r="E12" s="451"/>
      <c r="F12" s="452"/>
    </row>
    <row r="13" spans="1:6" ht="15">
      <c r="A13" s="453">
        <v>1</v>
      </c>
      <c r="B13" s="454" t="s">
        <v>41</v>
      </c>
      <c r="C13" s="454" t="s">
        <v>43</v>
      </c>
      <c r="D13" s="454">
        <v>50</v>
      </c>
      <c r="E13" s="455">
        <v>247.2203591</v>
      </c>
      <c r="F13" s="456">
        <v>0.00535794</v>
      </c>
    </row>
    <row r="14" spans="1:6" ht="15">
      <c r="A14" s="449"/>
      <c r="B14" s="449" t="s">
        <v>468</v>
      </c>
      <c r="C14" s="449"/>
      <c r="D14" s="450"/>
      <c r="E14" s="451"/>
      <c r="F14" s="452"/>
    </row>
    <row r="15" spans="1:6" ht="15">
      <c r="A15" s="453">
        <v>2</v>
      </c>
      <c r="B15" s="454" t="s">
        <v>20</v>
      </c>
      <c r="C15" s="454" t="s">
        <v>22</v>
      </c>
      <c r="D15" s="454">
        <v>490</v>
      </c>
      <c r="E15" s="455">
        <v>4900</v>
      </c>
      <c r="F15" s="456">
        <v>0.10619645</v>
      </c>
    </row>
    <row r="16" spans="1:6" ht="15">
      <c r="A16" s="453">
        <v>3</v>
      </c>
      <c r="B16" s="454" t="s">
        <v>23</v>
      </c>
      <c r="C16" s="454" t="s">
        <v>25</v>
      </c>
      <c r="D16" s="454">
        <v>480</v>
      </c>
      <c r="E16" s="455">
        <v>4800</v>
      </c>
      <c r="F16" s="456">
        <v>0.10402918</v>
      </c>
    </row>
    <row r="17" spans="1:6" ht="15">
      <c r="A17" s="453">
        <v>4</v>
      </c>
      <c r="B17" s="454" t="s">
        <v>102</v>
      </c>
      <c r="C17" s="454" t="s">
        <v>104</v>
      </c>
      <c r="D17" s="454">
        <v>350</v>
      </c>
      <c r="E17" s="455">
        <v>3501.6876712</v>
      </c>
      <c r="F17" s="456">
        <v>0.07589119</v>
      </c>
    </row>
    <row r="18" spans="1:6" ht="15">
      <c r="A18" s="453">
        <v>5</v>
      </c>
      <c r="B18" s="454" t="s">
        <v>20</v>
      </c>
      <c r="C18" s="454" t="s">
        <v>26</v>
      </c>
      <c r="D18" s="454">
        <v>250</v>
      </c>
      <c r="E18" s="455">
        <v>2500</v>
      </c>
      <c r="F18" s="456">
        <v>0.05418186</v>
      </c>
    </row>
    <row r="19" spans="1:6" ht="15">
      <c r="A19" s="453">
        <v>6</v>
      </c>
      <c r="B19" s="454" t="s">
        <v>27</v>
      </c>
      <c r="C19" s="454" t="s">
        <v>29</v>
      </c>
      <c r="D19" s="454">
        <v>350</v>
      </c>
      <c r="E19" s="455">
        <v>1000</v>
      </c>
      <c r="F19" s="456">
        <v>0.02167275</v>
      </c>
    </row>
    <row r="20" spans="1:6" ht="15">
      <c r="A20" s="453">
        <v>7</v>
      </c>
      <c r="B20" s="454" t="s">
        <v>30</v>
      </c>
      <c r="C20" s="454" t="s">
        <v>32</v>
      </c>
      <c r="D20" s="454">
        <v>40</v>
      </c>
      <c r="E20" s="455">
        <v>400</v>
      </c>
      <c r="F20" s="456">
        <v>0.0086691</v>
      </c>
    </row>
    <row r="21" spans="1:6" ht="15">
      <c r="A21" s="449"/>
      <c r="B21" s="449" t="s">
        <v>469</v>
      </c>
      <c r="C21" s="449"/>
      <c r="D21" s="450"/>
      <c r="E21" s="451"/>
      <c r="F21" s="452"/>
    </row>
    <row r="22" spans="1:6" ht="15">
      <c r="A22" s="453">
        <v>8</v>
      </c>
      <c r="B22" s="454" t="s">
        <v>27</v>
      </c>
      <c r="C22" s="454" t="s">
        <v>33</v>
      </c>
      <c r="D22" s="454">
        <v>520</v>
      </c>
      <c r="E22" s="455">
        <v>5235.8586301</v>
      </c>
      <c r="F22" s="456">
        <v>0.11347543</v>
      </c>
    </row>
    <row r="23" spans="1:6" ht="15">
      <c r="A23" s="453">
        <f>A22+1</f>
        <v>9</v>
      </c>
      <c r="B23" s="454" t="s">
        <v>34</v>
      </c>
      <c r="C23" s="454" t="s">
        <v>36</v>
      </c>
      <c r="D23" s="454">
        <v>120</v>
      </c>
      <c r="E23" s="455">
        <v>599.21822</v>
      </c>
      <c r="F23" s="456">
        <v>0.0129867</v>
      </c>
    </row>
    <row r="24" spans="1:6" ht="15">
      <c r="A24" s="453">
        <f>A23+1</f>
        <v>10</v>
      </c>
      <c r="B24" s="454" t="s">
        <v>37</v>
      </c>
      <c r="C24" s="454" t="s">
        <v>39</v>
      </c>
      <c r="D24" s="454">
        <v>50</v>
      </c>
      <c r="E24" s="455">
        <v>500</v>
      </c>
      <c r="F24" s="456">
        <v>0.01083637</v>
      </c>
    </row>
    <row r="25" spans="1:6" ht="15">
      <c r="A25" s="453">
        <f>A24+1</f>
        <v>11</v>
      </c>
      <c r="B25" s="454" t="s">
        <v>30</v>
      </c>
      <c r="C25" s="454" t="s">
        <v>40</v>
      </c>
      <c r="D25" s="454">
        <v>40</v>
      </c>
      <c r="E25" s="455">
        <v>400</v>
      </c>
      <c r="F25" s="456">
        <v>0.0086691</v>
      </c>
    </row>
    <row r="26" spans="1:6" ht="15">
      <c r="A26" s="457"/>
      <c r="B26" s="458" t="s">
        <v>14</v>
      </c>
      <c r="C26" s="458"/>
      <c r="D26" s="458"/>
      <c r="E26" s="459">
        <v>24083.985</v>
      </c>
      <c r="F26" s="460">
        <v>0.522</v>
      </c>
    </row>
    <row r="27" spans="1:6" ht="15">
      <c r="A27" s="449"/>
      <c r="B27" s="449" t="s">
        <v>470</v>
      </c>
      <c r="C27" s="461"/>
      <c r="D27" s="450"/>
      <c r="E27" s="451">
        <v>22056.9154975</v>
      </c>
      <c r="F27" s="452">
        <v>0.478</v>
      </c>
    </row>
    <row r="28" spans="1:6" ht="15">
      <c r="A28" s="457"/>
      <c r="B28" s="458" t="s">
        <v>14</v>
      </c>
      <c r="C28" s="458"/>
      <c r="D28" s="458"/>
      <c r="E28" s="459">
        <v>46140.9003779</v>
      </c>
      <c r="F28" s="462">
        <v>1</v>
      </c>
    </row>
    <row r="29" spans="1:6" ht="15">
      <c r="A29" s="449"/>
      <c r="B29" s="463"/>
      <c r="C29" s="449"/>
      <c r="D29" s="450"/>
      <c r="E29" s="449"/>
      <c r="F29" s="464"/>
    </row>
    <row r="31" spans="1:6" ht="15">
      <c r="A31" s="439" t="s">
        <v>154</v>
      </c>
      <c r="B31" s="440"/>
      <c r="C31" s="440"/>
      <c r="D31" s="440"/>
      <c r="E31" s="440"/>
      <c r="F31" s="441"/>
    </row>
    <row r="32" spans="1:6" ht="27" customHeight="1">
      <c r="A32" s="442" t="s">
        <v>2</v>
      </c>
      <c r="B32" s="443" t="s">
        <v>396</v>
      </c>
      <c r="C32" s="443" t="s">
        <v>5</v>
      </c>
      <c r="D32" s="443" t="s">
        <v>6</v>
      </c>
      <c r="E32" s="444" t="s">
        <v>398</v>
      </c>
      <c r="F32" s="445" t="s">
        <v>399</v>
      </c>
    </row>
    <row r="33" spans="1:6" ht="21.75" customHeight="1">
      <c r="A33" s="446"/>
      <c r="B33" s="447"/>
      <c r="C33" s="447"/>
      <c r="D33" s="447"/>
      <c r="E33" s="444" t="s">
        <v>467</v>
      </c>
      <c r="F33" s="448"/>
    </row>
    <row r="34" spans="1:6" ht="15">
      <c r="A34" s="449"/>
      <c r="B34" s="449" t="s">
        <v>208</v>
      </c>
      <c r="C34" s="449"/>
      <c r="D34" s="450"/>
      <c r="E34" s="451"/>
      <c r="F34" s="452"/>
    </row>
    <row r="35" spans="1:6" ht="15">
      <c r="A35" s="453">
        <v>1</v>
      </c>
      <c r="B35" s="454" t="s">
        <v>55</v>
      </c>
      <c r="C35" s="454" t="s">
        <v>106</v>
      </c>
      <c r="D35" s="454">
        <v>1127</v>
      </c>
      <c r="E35" s="455">
        <v>5523.942261</v>
      </c>
      <c r="F35" s="456">
        <v>0.33406405</v>
      </c>
    </row>
    <row r="36" spans="1:6" ht="15">
      <c r="A36" s="453">
        <v>2</v>
      </c>
      <c r="B36" s="454" t="s">
        <v>50</v>
      </c>
      <c r="C36" s="454" t="s">
        <v>52</v>
      </c>
      <c r="D36" s="454">
        <v>900</v>
      </c>
      <c r="E36" s="455">
        <v>4478.9921456</v>
      </c>
      <c r="F36" s="456">
        <v>0.27087</v>
      </c>
    </row>
    <row r="37" spans="1:6" ht="15">
      <c r="A37" s="453">
        <v>3</v>
      </c>
      <c r="B37" s="454" t="s">
        <v>47</v>
      </c>
      <c r="C37" s="454" t="s">
        <v>49</v>
      </c>
      <c r="D37" s="454">
        <v>800</v>
      </c>
      <c r="E37" s="455">
        <v>3983.0313514</v>
      </c>
      <c r="F37" s="456">
        <v>0.24087644</v>
      </c>
    </row>
    <row r="38" spans="1:6" ht="15">
      <c r="A38" s="453">
        <v>4</v>
      </c>
      <c r="B38" s="454" t="s">
        <v>53</v>
      </c>
      <c r="C38" s="454" t="s">
        <v>54</v>
      </c>
      <c r="D38" s="454">
        <v>68</v>
      </c>
      <c r="E38" s="455">
        <v>336.3019872</v>
      </c>
      <c r="F38" s="456">
        <v>0.02033808</v>
      </c>
    </row>
    <row r="39" spans="1:6" ht="15">
      <c r="A39" s="453">
        <v>5</v>
      </c>
      <c r="B39" s="454" t="s">
        <v>41</v>
      </c>
      <c r="C39" s="454" t="s">
        <v>43</v>
      </c>
      <c r="D39" s="454">
        <v>62</v>
      </c>
      <c r="E39" s="455">
        <v>306.5532453</v>
      </c>
      <c r="F39" s="456">
        <v>0.01853901</v>
      </c>
    </row>
    <row r="40" spans="1:6" ht="15">
      <c r="A40" s="449"/>
      <c r="B40" s="449" t="s">
        <v>469</v>
      </c>
      <c r="C40" s="449"/>
      <c r="D40" s="450"/>
      <c r="E40" s="451"/>
      <c r="F40" s="452"/>
    </row>
    <row r="41" spans="1:6" ht="15">
      <c r="A41" s="453">
        <v>6</v>
      </c>
      <c r="B41" s="454" t="s">
        <v>30</v>
      </c>
      <c r="C41" s="454" t="s">
        <v>69</v>
      </c>
      <c r="D41" s="454">
        <v>162</v>
      </c>
      <c r="E41" s="455">
        <v>1500</v>
      </c>
      <c r="F41" s="456">
        <v>0.09071349</v>
      </c>
    </row>
    <row r="42" spans="1:6" ht="15">
      <c r="A42" s="453">
        <f>A41+1</f>
        <v>7</v>
      </c>
      <c r="B42" s="454" t="s">
        <v>37</v>
      </c>
      <c r="C42" s="454" t="s">
        <v>70</v>
      </c>
      <c r="D42" s="454">
        <v>80</v>
      </c>
      <c r="E42" s="455">
        <v>266.72</v>
      </c>
      <c r="F42" s="456">
        <v>0.01613007</v>
      </c>
    </row>
    <row r="43" spans="1:6" ht="15">
      <c r="A43" s="453">
        <f>A42+1</f>
        <v>8</v>
      </c>
      <c r="B43" s="454" t="s">
        <v>44</v>
      </c>
      <c r="C43" s="454" t="s">
        <v>46</v>
      </c>
      <c r="D43" s="454">
        <v>100</v>
      </c>
      <c r="E43" s="455">
        <v>8.75</v>
      </c>
      <c r="F43" s="456">
        <v>0.00052916</v>
      </c>
    </row>
    <row r="44" spans="1:6" ht="15">
      <c r="A44" s="457"/>
      <c r="B44" s="458" t="s">
        <v>14</v>
      </c>
      <c r="C44" s="458"/>
      <c r="D44" s="458"/>
      <c r="E44" s="459">
        <v>16404.291</v>
      </c>
      <c r="F44" s="460">
        <v>0.9921</v>
      </c>
    </row>
    <row r="45" spans="1:6" ht="15">
      <c r="A45" s="449"/>
      <c r="B45" s="449" t="s">
        <v>470</v>
      </c>
      <c r="C45" s="461"/>
      <c r="D45" s="450"/>
      <c r="E45" s="451">
        <v>131.28753419999703</v>
      </c>
      <c r="F45" s="452">
        <v>0.0079</v>
      </c>
    </row>
    <row r="46" spans="1:6" ht="15">
      <c r="A46" s="457"/>
      <c r="B46" s="458" t="s">
        <v>14</v>
      </c>
      <c r="C46" s="458"/>
      <c r="D46" s="458"/>
      <c r="E46" s="459">
        <v>16535.5785247</v>
      </c>
      <c r="F46" s="462">
        <v>1</v>
      </c>
    </row>
    <row r="47" spans="1:6" ht="15">
      <c r="A47" s="449"/>
      <c r="B47" s="463"/>
      <c r="C47" s="449"/>
      <c r="D47" s="450"/>
      <c r="E47" s="449"/>
      <c r="F47" s="464"/>
    </row>
    <row r="49" spans="1:6" ht="15">
      <c r="A49" s="439" t="s">
        <v>155</v>
      </c>
      <c r="B49" s="440"/>
      <c r="C49" s="440"/>
      <c r="D49" s="440"/>
      <c r="E49" s="440"/>
      <c r="F49" s="441"/>
    </row>
    <row r="50" spans="1:6" ht="27" customHeight="1">
      <c r="A50" s="442" t="s">
        <v>2</v>
      </c>
      <c r="B50" s="443" t="s">
        <v>396</v>
      </c>
      <c r="C50" s="443" t="s">
        <v>5</v>
      </c>
      <c r="D50" s="443" t="s">
        <v>6</v>
      </c>
      <c r="E50" s="444" t="s">
        <v>398</v>
      </c>
      <c r="F50" s="445" t="s">
        <v>399</v>
      </c>
    </row>
    <row r="51" spans="1:6" ht="21.75" customHeight="1">
      <c r="A51" s="446"/>
      <c r="B51" s="447"/>
      <c r="C51" s="447"/>
      <c r="D51" s="447"/>
      <c r="E51" s="444" t="s">
        <v>467</v>
      </c>
      <c r="F51" s="448"/>
    </row>
    <row r="52" spans="1:6" ht="15">
      <c r="A52" s="449"/>
      <c r="B52" s="449" t="s">
        <v>468</v>
      </c>
      <c r="C52" s="449"/>
      <c r="D52" s="450"/>
      <c r="E52" s="451"/>
      <c r="F52" s="452"/>
    </row>
    <row r="53" spans="1:6" ht="15">
      <c r="A53" s="453">
        <v>1</v>
      </c>
      <c r="B53" s="454" t="s">
        <v>20</v>
      </c>
      <c r="C53" s="454" t="s">
        <v>26</v>
      </c>
      <c r="D53" s="454">
        <v>250</v>
      </c>
      <c r="E53" s="455">
        <v>2500</v>
      </c>
      <c r="F53" s="456">
        <v>0.12588684</v>
      </c>
    </row>
    <row r="54" spans="1:6" ht="15">
      <c r="A54" s="453">
        <v>2</v>
      </c>
      <c r="B54" s="454" t="s">
        <v>102</v>
      </c>
      <c r="C54" s="454" t="s">
        <v>104</v>
      </c>
      <c r="D54" s="454">
        <v>150</v>
      </c>
      <c r="E54" s="455">
        <v>1500.7232877</v>
      </c>
      <c r="F54" s="456">
        <v>0.07556853</v>
      </c>
    </row>
    <row r="55" spans="1:6" ht="15">
      <c r="A55" s="453">
        <v>3</v>
      </c>
      <c r="B55" s="454" t="s">
        <v>30</v>
      </c>
      <c r="C55" s="454" t="s">
        <v>71</v>
      </c>
      <c r="D55" s="454">
        <v>80</v>
      </c>
      <c r="E55" s="455">
        <v>800</v>
      </c>
      <c r="F55" s="456">
        <v>0.04028379</v>
      </c>
    </row>
    <row r="56" spans="1:6" ht="15">
      <c r="A56" s="453">
        <v>4</v>
      </c>
      <c r="B56" s="454" t="s">
        <v>23</v>
      </c>
      <c r="C56" s="454" t="s">
        <v>72</v>
      </c>
      <c r="D56" s="454">
        <v>80</v>
      </c>
      <c r="E56" s="455">
        <v>800</v>
      </c>
      <c r="F56" s="456">
        <v>0.04028379</v>
      </c>
    </row>
    <row r="57" spans="1:6" ht="15">
      <c r="A57" s="453">
        <v>5</v>
      </c>
      <c r="B57" s="454" t="s">
        <v>37</v>
      </c>
      <c r="C57" s="454" t="s">
        <v>73</v>
      </c>
      <c r="D57" s="454">
        <v>25</v>
      </c>
      <c r="E57" s="455">
        <v>250</v>
      </c>
      <c r="F57" s="456">
        <v>0.01258868</v>
      </c>
    </row>
    <row r="58" spans="1:6" ht="15">
      <c r="A58" s="449"/>
      <c r="B58" s="449" t="s">
        <v>469</v>
      </c>
      <c r="C58" s="449"/>
      <c r="D58" s="450"/>
      <c r="E58" s="451"/>
      <c r="F58" s="452"/>
    </row>
    <row r="59" spans="1:6" ht="15">
      <c r="A59" s="453">
        <v>6</v>
      </c>
      <c r="B59" s="454" t="s">
        <v>27</v>
      </c>
      <c r="C59" s="454" t="s">
        <v>64</v>
      </c>
      <c r="D59" s="454">
        <v>350</v>
      </c>
      <c r="E59" s="455">
        <v>3524.1356164</v>
      </c>
      <c r="F59" s="456">
        <v>0.17745692</v>
      </c>
    </row>
    <row r="60" spans="1:6" ht="15">
      <c r="A60" s="453">
        <f>A59+1</f>
        <v>7</v>
      </c>
      <c r="B60" s="454" t="s">
        <v>34</v>
      </c>
      <c r="C60" s="454" t="s">
        <v>66</v>
      </c>
      <c r="D60" s="454">
        <v>410</v>
      </c>
      <c r="E60" s="455">
        <v>2047.3290015</v>
      </c>
      <c r="F60" s="456">
        <v>0.10309271</v>
      </c>
    </row>
    <row r="61" spans="1:6" ht="15">
      <c r="A61" s="453">
        <f>A60+1</f>
        <v>8</v>
      </c>
      <c r="B61" s="454" t="s">
        <v>23</v>
      </c>
      <c r="C61" s="454" t="s">
        <v>74</v>
      </c>
      <c r="D61" s="454">
        <v>100</v>
      </c>
      <c r="E61" s="455">
        <v>1000</v>
      </c>
      <c r="F61" s="456">
        <v>0.05035474</v>
      </c>
    </row>
    <row r="62" spans="1:6" ht="15">
      <c r="A62" s="453">
        <f>A61+1</f>
        <v>9</v>
      </c>
      <c r="B62" s="454" t="s">
        <v>27</v>
      </c>
      <c r="C62" s="454" t="s">
        <v>33</v>
      </c>
      <c r="D62" s="454">
        <v>50</v>
      </c>
      <c r="E62" s="455">
        <v>503.4479452</v>
      </c>
      <c r="F62" s="456">
        <v>0.02535099</v>
      </c>
    </row>
    <row r="63" spans="1:6" ht="15">
      <c r="A63" s="453">
        <f>A62+1</f>
        <v>10</v>
      </c>
      <c r="B63" s="454" t="s">
        <v>37</v>
      </c>
      <c r="C63" s="454" t="s">
        <v>75</v>
      </c>
      <c r="D63" s="454">
        <v>25</v>
      </c>
      <c r="E63" s="455">
        <v>250</v>
      </c>
      <c r="F63" s="456">
        <v>0.01258868</v>
      </c>
    </row>
    <row r="64" spans="1:6" ht="15">
      <c r="A64" s="453">
        <f>A63+1</f>
        <v>11</v>
      </c>
      <c r="B64" s="454" t="s">
        <v>44</v>
      </c>
      <c r="C64" s="454" t="s">
        <v>46</v>
      </c>
      <c r="D64" s="454">
        <v>100</v>
      </c>
      <c r="E64" s="455">
        <v>8.75</v>
      </c>
      <c r="F64" s="456">
        <v>0.0004406</v>
      </c>
    </row>
    <row r="65" spans="1:6" ht="15">
      <c r="A65" s="457"/>
      <c r="B65" s="458" t="s">
        <v>14</v>
      </c>
      <c r="C65" s="458"/>
      <c r="D65" s="458"/>
      <c r="E65" s="459">
        <v>13184.386</v>
      </c>
      <c r="F65" s="460">
        <v>0.6639</v>
      </c>
    </row>
    <row r="66" spans="1:6" ht="15">
      <c r="A66" s="449"/>
      <c r="B66" s="449" t="s">
        <v>470</v>
      </c>
      <c r="C66" s="461"/>
      <c r="D66" s="450"/>
      <c r="E66" s="451">
        <v>6674.7189872</v>
      </c>
      <c r="F66" s="452">
        <v>0.3361</v>
      </c>
    </row>
    <row r="67" spans="1:6" ht="15">
      <c r="A67" s="457"/>
      <c r="B67" s="458" t="s">
        <v>14</v>
      </c>
      <c r="C67" s="458"/>
      <c r="D67" s="458"/>
      <c r="E67" s="459">
        <v>19859.104838</v>
      </c>
      <c r="F67" s="462">
        <v>1</v>
      </c>
    </row>
    <row r="68" spans="1:6" ht="15">
      <c r="A68" s="449"/>
      <c r="B68" s="463"/>
      <c r="C68" s="449"/>
      <c r="D68" s="450"/>
      <c r="E68" s="449"/>
      <c r="F68" s="464"/>
    </row>
  </sheetData>
  <sheetProtection/>
  <mergeCells count="20">
    <mergeCell ref="A49:F49"/>
    <mergeCell ref="A50:A51"/>
    <mergeCell ref="B50:B51"/>
    <mergeCell ref="C50:C51"/>
    <mergeCell ref="D50:D51"/>
    <mergeCell ref="F50:F51"/>
    <mergeCell ref="A31:F31"/>
    <mergeCell ref="A32:A33"/>
    <mergeCell ref="B32:B33"/>
    <mergeCell ref="C32:C33"/>
    <mergeCell ref="D32:D33"/>
    <mergeCell ref="F32:F33"/>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5:F64"/>
  <sheetViews>
    <sheetView zoomScalePageLayoutView="0" workbookViewId="0" topLeftCell="A1">
      <selection activeCell="C10" sqref="C10:C11"/>
    </sheetView>
  </sheetViews>
  <sheetFormatPr defaultColWidth="9.140625" defaultRowHeight="15"/>
  <cols>
    <col min="1" max="1" width="16.7109375" style="78" bestFit="1" customWidth="1"/>
    <col min="2" max="2" width="52.7109375" style="78" customWidth="1"/>
    <col min="3" max="3" width="17.140625" style="78" customWidth="1"/>
    <col min="4" max="4" width="13.8515625" style="78" customWidth="1"/>
    <col min="5" max="5" width="20.421875" style="78" customWidth="1"/>
    <col min="6" max="6" width="21.00390625" style="78" customWidth="1"/>
    <col min="7" max="7" width="11.00390625" style="78" customWidth="1"/>
    <col min="8" max="16384" width="9.140625" style="78" customWidth="1"/>
  </cols>
  <sheetData>
    <row r="1" ht="15"/>
    <row r="2" ht="15"/>
    <row r="3" ht="15"/>
    <row r="4" ht="15"/>
    <row r="5" spans="1:6" ht="15.75" customHeight="1">
      <c r="A5" s="435" t="s">
        <v>392</v>
      </c>
      <c r="B5" s="435"/>
      <c r="C5" s="435"/>
      <c r="D5" s="435"/>
      <c r="E5" s="435"/>
      <c r="F5" s="435"/>
    </row>
    <row r="6" spans="1:6" ht="15.75" customHeight="1">
      <c r="A6" s="436"/>
      <c r="B6" s="436"/>
      <c r="C6" s="436"/>
      <c r="D6" s="436"/>
      <c r="E6" s="436"/>
      <c r="F6" s="436"/>
    </row>
    <row r="7" spans="1:6" ht="15.75" customHeight="1">
      <c r="A7" s="437" t="s">
        <v>471</v>
      </c>
      <c r="B7" s="437"/>
      <c r="C7" s="437"/>
      <c r="D7" s="437"/>
      <c r="E7" s="437"/>
      <c r="F7" s="437"/>
    </row>
    <row r="8" spans="1:6" ht="15.75" customHeight="1">
      <c r="A8" s="438"/>
      <c r="B8" s="438"/>
      <c r="C8" s="438"/>
      <c r="D8" s="438"/>
      <c r="E8" s="438"/>
      <c r="F8" s="438"/>
    </row>
    <row r="9" spans="1:6" ht="15">
      <c r="A9" s="439" t="s">
        <v>151</v>
      </c>
      <c r="B9" s="440"/>
      <c r="C9" s="440"/>
      <c r="D9" s="440"/>
      <c r="E9" s="440"/>
      <c r="F9" s="441"/>
    </row>
    <row r="10" spans="1:6" ht="15">
      <c r="A10" s="442" t="s">
        <v>2</v>
      </c>
      <c r="B10" s="443" t="s">
        <v>396</v>
      </c>
      <c r="C10" s="443" t="s">
        <v>5</v>
      </c>
      <c r="D10" s="443" t="s">
        <v>6</v>
      </c>
      <c r="E10" s="444" t="s">
        <v>398</v>
      </c>
      <c r="F10" s="445" t="s">
        <v>399</v>
      </c>
    </row>
    <row r="11" spans="1:6" ht="15">
      <c r="A11" s="446"/>
      <c r="B11" s="447"/>
      <c r="C11" s="447"/>
      <c r="D11" s="447"/>
      <c r="E11" s="444" t="s">
        <v>467</v>
      </c>
      <c r="F11" s="448"/>
    </row>
    <row r="12" spans="1:6" ht="15">
      <c r="A12" s="449"/>
      <c r="B12" s="449" t="s">
        <v>208</v>
      </c>
      <c r="C12" s="449"/>
      <c r="D12" s="450"/>
      <c r="E12" s="451"/>
      <c r="F12" s="452"/>
    </row>
    <row r="13" spans="1:6" ht="15">
      <c r="A13" s="453">
        <v>1</v>
      </c>
      <c r="B13" s="454" t="s">
        <v>47</v>
      </c>
      <c r="C13" s="454" t="s">
        <v>49</v>
      </c>
      <c r="D13" s="454">
        <v>700</v>
      </c>
      <c r="E13" s="455">
        <v>3485.1524324</v>
      </c>
      <c r="F13" s="456">
        <v>0.2809050015832969</v>
      </c>
    </row>
    <row r="14" spans="1:6" ht="15">
      <c r="A14" s="453">
        <v>2</v>
      </c>
      <c r="B14" s="454" t="s">
        <v>50</v>
      </c>
      <c r="C14" s="454" t="s">
        <v>52</v>
      </c>
      <c r="D14" s="454">
        <v>700</v>
      </c>
      <c r="E14" s="455">
        <v>3483.6605577</v>
      </c>
      <c r="F14" s="456">
        <v>0.2807847557481163</v>
      </c>
    </row>
    <row r="15" spans="1:6" ht="15">
      <c r="A15" s="453">
        <v>3</v>
      </c>
      <c r="B15" s="454" t="s">
        <v>53</v>
      </c>
      <c r="C15" s="454" t="s">
        <v>54</v>
      </c>
      <c r="D15" s="454">
        <v>432</v>
      </c>
      <c r="E15" s="455">
        <v>2136.5067421</v>
      </c>
      <c r="F15" s="456">
        <v>0.17220349508759838</v>
      </c>
    </row>
    <row r="16" spans="1:6" ht="15">
      <c r="A16" s="453">
        <v>4</v>
      </c>
      <c r="B16" s="454" t="s">
        <v>41</v>
      </c>
      <c r="C16" s="454" t="s">
        <v>43</v>
      </c>
      <c r="D16" s="454">
        <v>388</v>
      </c>
      <c r="E16" s="455">
        <v>1918.4299867</v>
      </c>
      <c r="F16" s="456">
        <v>0.1546264012562298</v>
      </c>
    </row>
    <row r="17" spans="1:6" ht="15">
      <c r="A17" s="453">
        <v>5</v>
      </c>
      <c r="B17" s="454" t="s">
        <v>55</v>
      </c>
      <c r="C17" s="454" t="s">
        <v>106</v>
      </c>
      <c r="D17" s="454">
        <v>273</v>
      </c>
      <c r="E17" s="455">
        <v>1338.0978148</v>
      </c>
      <c r="F17" s="456">
        <v>0.10785134253831098</v>
      </c>
    </row>
    <row r="18" spans="1:6" ht="15">
      <c r="A18" s="449"/>
      <c r="B18" s="449" t="s">
        <v>469</v>
      </c>
      <c r="C18" s="449"/>
      <c r="D18" s="450"/>
      <c r="E18" s="451"/>
      <c r="F18" s="452"/>
    </row>
    <row r="19" spans="1:6" ht="15">
      <c r="A19" s="453">
        <v>6</v>
      </c>
      <c r="B19" s="454" t="s">
        <v>44</v>
      </c>
      <c r="C19" s="454" t="s">
        <v>46</v>
      </c>
      <c r="D19" s="454">
        <v>200</v>
      </c>
      <c r="E19" s="455">
        <v>17.5</v>
      </c>
      <c r="F19" s="456">
        <v>0.0014105086142021269</v>
      </c>
    </row>
    <row r="20" spans="1:6" ht="15">
      <c r="A20" s="457"/>
      <c r="B20" s="458" t="s">
        <v>14</v>
      </c>
      <c r="C20" s="458"/>
      <c r="D20" s="458"/>
      <c r="E20" s="459">
        <v>12379.348</v>
      </c>
      <c r="F20" s="460">
        <v>0.9978</v>
      </c>
    </row>
    <row r="21" spans="1:6" ht="15">
      <c r="A21" s="449"/>
      <c r="B21" s="449" t="s">
        <v>470</v>
      </c>
      <c r="C21" s="461"/>
      <c r="D21" s="450"/>
      <c r="E21" s="451">
        <v>27.524585900002</v>
      </c>
      <c r="F21" s="452">
        <v>0.0022</v>
      </c>
    </row>
    <row r="22" spans="1:6" ht="15">
      <c r="A22" s="457"/>
      <c r="B22" s="458" t="s">
        <v>14</v>
      </c>
      <c r="C22" s="458"/>
      <c r="D22" s="458"/>
      <c r="E22" s="459">
        <v>12406.8721196</v>
      </c>
      <c r="F22" s="462">
        <v>1</v>
      </c>
    </row>
    <row r="23" spans="1:6" ht="15">
      <c r="A23" s="449"/>
      <c r="B23" s="463" t="s">
        <v>429</v>
      </c>
      <c r="C23" s="449"/>
      <c r="D23" s="450"/>
      <c r="E23" s="449"/>
      <c r="F23" s="464">
        <v>506250000</v>
      </c>
    </row>
    <row r="24" spans="1:6" ht="15">
      <c r="A24" s="114"/>
      <c r="B24" s="114"/>
      <c r="C24" s="114"/>
      <c r="D24" s="114"/>
      <c r="E24" s="114"/>
      <c r="F24" s="114"/>
    </row>
    <row r="25" spans="1:6" ht="15">
      <c r="A25" s="439" t="s">
        <v>152</v>
      </c>
      <c r="B25" s="440"/>
      <c r="C25" s="440"/>
      <c r="D25" s="440"/>
      <c r="E25" s="440"/>
      <c r="F25" s="441"/>
    </row>
    <row r="26" spans="1:6" ht="15">
      <c r="A26" s="442" t="s">
        <v>2</v>
      </c>
      <c r="B26" s="443" t="s">
        <v>396</v>
      </c>
      <c r="C26" s="443" t="s">
        <v>5</v>
      </c>
      <c r="D26" s="443" t="s">
        <v>6</v>
      </c>
      <c r="E26" s="444" t="s">
        <v>398</v>
      </c>
      <c r="F26" s="445" t="s">
        <v>399</v>
      </c>
    </row>
    <row r="27" spans="1:6" ht="15">
      <c r="A27" s="446"/>
      <c r="B27" s="447"/>
      <c r="C27" s="447"/>
      <c r="D27" s="447"/>
      <c r="E27" s="444" t="s">
        <v>467</v>
      </c>
      <c r="F27" s="448"/>
    </row>
    <row r="28" spans="1:6" ht="15">
      <c r="A28" s="449"/>
      <c r="B28" s="449" t="s">
        <v>468</v>
      </c>
      <c r="C28" s="449"/>
      <c r="D28" s="450"/>
      <c r="E28" s="451"/>
      <c r="F28" s="452"/>
    </row>
    <row r="29" spans="1:6" ht="15">
      <c r="A29" s="453">
        <v>1</v>
      </c>
      <c r="B29" s="454" t="s">
        <v>57</v>
      </c>
      <c r="C29" s="454" t="s">
        <v>58</v>
      </c>
      <c r="D29" s="454">
        <v>500</v>
      </c>
      <c r="E29" s="455">
        <v>5000</v>
      </c>
      <c r="F29" s="456">
        <v>0.19197420456779382</v>
      </c>
    </row>
    <row r="30" spans="1:6" ht="15">
      <c r="A30" s="453">
        <v>2</v>
      </c>
      <c r="B30" s="454" t="s">
        <v>30</v>
      </c>
      <c r="C30" s="454" t="s">
        <v>59</v>
      </c>
      <c r="D30" s="454">
        <v>400</v>
      </c>
      <c r="E30" s="455">
        <v>4000</v>
      </c>
      <c r="F30" s="456">
        <v>0.15357936365423505</v>
      </c>
    </row>
    <row r="31" spans="1:6" ht="15">
      <c r="A31" s="453">
        <v>3</v>
      </c>
      <c r="B31" s="454" t="s">
        <v>37</v>
      </c>
      <c r="C31" s="454" t="s">
        <v>60</v>
      </c>
      <c r="D31" s="454">
        <v>360</v>
      </c>
      <c r="E31" s="455">
        <v>3600</v>
      </c>
      <c r="F31" s="456">
        <v>0.13822142728881157</v>
      </c>
    </row>
    <row r="32" spans="1:6" ht="15">
      <c r="A32" s="453">
        <v>4</v>
      </c>
      <c r="B32" s="454" t="s">
        <v>27</v>
      </c>
      <c r="C32" s="454" t="s">
        <v>61</v>
      </c>
      <c r="D32" s="454">
        <v>240</v>
      </c>
      <c r="E32" s="455">
        <v>2400</v>
      </c>
      <c r="F32" s="456">
        <v>0.09214761819254104</v>
      </c>
    </row>
    <row r="33" spans="1:6" ht="15">
      <c r="A33" s="453">
        <v>5</v>
      </c>
      <c r="B33" s="454" t="s">
        <v>23</v>
      </c>
      <c r="C33" s="454" t="s">
        <v>62</v>
      </c>
      <c r="D33" s="454">
        <v>210</v>
      </c>
      <c r="E33" s="455">
        <v>2100</v>
      </c>
      <c r="F33" s="456">
        <v>0.08062916591847341</v>
      </c>
    </row>
    <row r="34" spans="1:6" ht="15">
      <c r="A34" s="449"/>
      <c r="B34" s="449" t="s">
        <v>469</v>
      </c>
      <c r="C34" s="449"/>
      <c r="D34" s="450"/>
      <c r="E34" s="451"/>
      <c r="F34" s="452"/>
    </row>
    <row r="35" spans="1:6" ht="15">
      <c r="A35" s="453">
        <v>6</v>
      </c>
      <c r="B35" s="454" t="s">
        <v>34</v>
      </c>
      <c r="C35" s="454" t="s">
        <v>63</v>
      </c>
      <c r="D35" s="454">
        <v>260</v>
      </c>
      <c r="E35" s="455">
        <v>2600</v>
      </c>
      <c r="F35" s="456">
        <v>0.0998265863752528</v>
      </c>
    </row>
    <row r="36" spans="1:6" ht="15">
      <c r="A36" s="453">
        <f>A35+1</f>
        <v>7</v>
      </c>
      <c r="B36" s="454" t="s">
        <v>27</v>
      </c>
      <c r="C36" s="454" t="s">
        <v>64</v>
      </c>
      <c r="D36" s="454">
        <v>240</v>
      </c>
      <c r="E36" s="455">
        <v>2416.550137</v>
      </c>
      <c r="F36" s="456">
        <v>0.09278305806975364</v>
      </c>
    </row>
    <row r="37" spans="1:6" ht="15">
      <c r="A37" s="453">
        <f>A36+1</f>
        <v>8</v>
      </c>
      <c r="B37" s="454" t="s">
        <v>23</v>
      </c>
      <c r="C37" s="454" t="s">
        <v>65</v>
      </c>
      <c r="D37" s="454">
        <v>60</v>
      </c>
      <c r="E37" s="455">
        <v>600</v>
      </c>
      <c r="F37" s="456">
        <v>0.02303690454813526</v>
      </c>
    </row>
    <row r="38" spans="1:6" ht="15">
      <c r="A38" s="453">
        <f>A37+1</f>
        <v>9</v>
      </c>
      <c r="B38" s="454" t="s">
        <v>34</v>
      </c>
      <c r="C38" s="454" t="s">
        <v>66</v>
      </c>
      <c r="D38" s="454">
        <v>84</v>
      </c>
      <c r="E38" s="455">
        <v>419.4527785</v>
      </c>
      <c r="F38" s="456">
        <v>0.016104822701257702</v>
      </c>
    </row>
    <row r="39" spans="1:6" ht="15">
      <c r="A39" s="453">
        <f>A38+1</f>
        <v>10</v>
      </c>
      <c r="B39" s="454" t="s">
        <v>44</v>
      </c>
      <c r="C39" s="454" t="s">
        <v>46</v>
      </c>
      <c r="D39" s="454">
        <v>1300</v>
      </c>
      <c r="E39" s="455">
        <v>113.75</v>
      </c>
      <c r="F39" s="456">
        <v>0.00436741315391731</v>
      </c>
    </row>
    <row r="40" spans="1:6" ht="15">
      <c r="A40" s="453">
        <f>A39+1</f>
        <v>11</v>
      </c>
      <c r="B40" s="454" t="s">
        <v>27</v>
      </c>
      <c r="C40" s="454" t="s">
        <v>33</v>
      </c>
      <c r="D40" s="454">
        <v>10</v>
      </c>
      <c r="E40" s="455">
        <v>100.689589</v>
      </c>
      <c r="F40" s="456">
        <v>0.0038659607513066166</v>
      </c>
    </row>
    <row r="41" spans="1:6" ht="15">
      <c r="A41" s="457"/>
      <c r="B41" s="458" t="s">
        <v>14</v>
      </c>
      <c r="C41" s="458"/>
      <c r="D41" s="458"/>
      <c r="E41" s="459">
        <v>23350.443</v>
      </c>
      <c r="F41" s="460">
        <v>0.8965</v>
      </c>
    </row>
    <row r="42" spans="1:6" ht="15">
      <c r="A42" s="449"/>
      <c r="B42" s="449" t="s">
        <v>470</v>
      </c>
      <c r="C42" s="461"/>
      <c r="D42" s="450"/>
      <c r="E42" s="451">
        <v>2694.723361700002</v>
      </c>
      <c r="F42" s="452">
        <v>0.1035</v>
      </c>
    </row>
    <row r="43" spans="1:6" ht="15">
      <c r="A43" s="457"/>
      <c r="B43" s="458" t="s">
        <v>14</v>
      </c>
      <c r="C43" s="458"/>
      <c r="D43" s="458"/>
      <c r="E43" s="459">
        <v>26045.1658662</v>
      </c>
      <c r="F43" s="462">
        <v>1</v>
      </c>
    </row>
    <row r="44" spans="1:6" ht="15">
      <c r="A44" s="449"/>
      <c r="B44" s="463" t="s">
        <v>439</v>
      </c>
      <c r="C44" s="449"/>
      <c r="D44" s="450"/>
      <c r="E44" s="449"/>
      <c r="F44" s="464">
        <v>675000000</v>
      </c>
    </row>
    <row r="45" spans="1:6" ht="15">
      <c r="A45" s="114"/>
      <c r="B45" s="114"/>
      <c r="C45" s="114"/>
      <c r="D45" s="114"/>
      <c r="E45" s="114"/>
      <c r="F45" s="114"/>
    </row>
    <row r="46" spans="1:6" ht="15">
      <c r="A46" s="439" t="s">
        <v>153</v>
      </c>
      <c r="B46" s="440"/>
      <c r="C46" s="440"/>
      <c r="D46" s="440"/>
      <c r="E46" s="440"/>
      <c r="F46" s="441"/>
    </row>
    <row r="47" spans="1:6" ht="15">
      <c r="A47" s="442" t="s">
        <v>2</v>
      </c>
      <c r="B47" s="443" t="s">
        <v>396</v>
      </c>
      <c r="C47" s="443" t="s">
        <v>5</v>
      </c>
      <c r="D47" s="443" t="s">
        <v>6</v>
      </c>
      <c r="E47" s="444" t="s">
        <v>398</v>
      </c>
      <c r="F47" s="445" t="s">
        <v>399</v>
      </c>
    </row>
    <row r="48" spans="1:6" ht="15">
      <c r="A48" s="446"/>
      <c r="B48" s="447"/>
      <c r="C48" s="447"/>
      <c r="D48" s="447"/>
      <c r="E48" s="444" t="s">
        <v>467</v>
      </c>
      <c r="F48" s="448"/>
    </row>
    <row r="49" spans="1:6" ht="15">
      <c r="A49" s="449"/>
      <c r="B49" s="449" t="s">
        <v>468</v>
      </c>
      <c r="C49" s="449"/>
      <c r="D49" s="450"/>
      <c r="E49" s="451"/>
      <c r="F49" s="452"/>
    </row>
    <row r="50" spans="1:6" ht="15">
      <c r="A50" s="453">
        <v>1</v>
      </c>
      <c r="B50" s="454" t="s">
        <v>37</v>
      </c>
      <c r="C50" s="454" t="s">
        <v>67</v>
      </c>
      <c r="D50" s="454">
        <v>610</v>
      </c>
      <c r="E50" s="455">
        <v>6100</v>
      </c>
      <c r="F50" s="456">
        <v>0.2711578175968779</v>
      </c>
    </row>
    <row r="51" spans="1:6" ht="15">
      <c r="A51" s="453">
        <v>2</v>
      </c>
      <c r="B51" s="454" t="s">
        <v>30</v>
      </c>
      <c r="C51" s="454" t="s">
        <v>68</v>
      </c>
      <c r="D51" s="454">
        <v>478</v>
      </c>
      <c r="E51" s="455">
        <v>4780</v>
      </c>
      <c r="F51" s="456">
        <v>0.21248104395296336</v>
      </c>
    </row>
    <row r="52" spans="1:6" ht="15">
      <c r="A52" s="453">
        <v>3</v>
      </c>
      <c r="B52" s="454" t="s">
        <v>27</v>
      </c>
      <c r="C52" s="454" t="s">
        <v>61</v>
      </c>
      <c r="D52" s="454">
        <v>260</v>
      </c>
      <c r="E52" s="455">
        <v>2600</v>
      </c>
      <c r="F52" s="456">
        <v>0.11557546323801354</v>
      </c>
    </row>
    <row r="53" spans="1:6" ht="15">
      <c r="A53" s="453">
        <v>4</v>
      </c>
      <c r="B53" s="454" t="s">
        <v>57</v>
      </c>
      <c r="C53" s="454" t="s">
        <v>58</v>
      </c>
      <c r="D53" s="454">
        <v>250</v>
      </c>
      <c r="E53" s="455">
        <v>2500</v>
      </c>
      <c r="F53" s="456">
        <v>0.11113025311347456</v>
      </c>
    </row>
    <row r="54" spans="1:6" ht="15">
      <c r="A54" s="453">
        <v>5</v>
      </c>
      <c r="B54" s="454" t="s">
        <v>23</v>
      </c>
      <c r="C54" s="454" t="s">
        <v>62</v>
      </c>
      <c r="D54" s="454">
        <v>210</v>
      </c>
      <c r="E54" s="455">
        <v>2100</v>
      </c>
      <c r="F54" s="456">
        <v>0.09334941261531862</v>
      </c>
    </row>
    <row r="55" spans="1:6" ht="15">
      <c r="A55" s="449"/>
      <c r="B55" s="449" t="s">
        <v>469</v>
      </c>
      <c r="C55" s="449"/>
      <c r="D55" s="450"/>
      <c r="E55" s="451"/>
      <c r="F55" s="452"/>
    </row>
    <row r="56" spans="1:6" ht="15">
      <c r="A56" s="453">
        <v>6</v>
      </c>
      <c r="B56" s="454" t="s">
        <v>27</v>
      </c>
      <c r="C56" s="454" t="s">
        <v>64</v>
      </c>
      <c r="D56" s="454">
        <v>160</v>
      </c>
      <c r="E56" s="455">
        <v>1611.0334247</v>
      </c>
      <c r="F56" s="456">
        <v>0.0716138209044715</v>
      </c>
    </row>
    <row r="57" spans="1:6" ht="15">
      <c r="A57" s="453">
        <f>A56+1</f>
        <v>7</v>
      </c>
      <c r="B57" s="454" t="s">
        <v>34</v>
      </c>
      <c r="C57" s="454" t="s">
        <v>63</v>
      </c>
      <c r="D57" s="454">
        <v>105</v>
      </c>
      <c r="E57" s="455">
        <v>1050</v>
      </c>
      <c r="F57" s="456">
        <v>0.04667470630765931</v>
      </c>
    </row>
    <row r="58" spans="1:6" ht="15">
      <c r="A58" s="453">
        <f>A57+1</f>
        <v>8</v>
      </c>
      <c r="B58" s="454" t="s">
        <v>23</v>
      </c>
      <c r="C58" s="454" t="s">
        <v>65</v>
      </c>
      <c r="D58" s="454">
        <v>60</v>
      </c>
      <c r="E58" s="455">
        <v>600</v>
      </c>
      <c r="F58" s="456">
        <v>0.02667126074723389</v>
      </c>
    </row>
    <row r="59" spans="1:6" ht="15">
      <c r="A59" s="453">
        <f>A58+1</f>
        <v>9</v>
      </c>
      <c r="B59" s="454" t="s">
        <v>27</v>
      </c>
      <c r="C59" s="454" t="s">
        <v>33</v>
      </c>
      <c r="D59" s="454">
        <v>20</v>
      </c>
      <c r="E59" s="455">
        <v>201.3791781</v>
      </c>
      <c r="F59" s="456">
        <v>0.00895172761361459</v>
      </c>
    </row>
    <row r="60" spans="1:6" ht="15">
      <c r="A60" s="457"/>
      <c r="B60" s="458" t="s">
        <v>14</v>
      </c>
      <c r="C60" s="458"/>
      <c r="D60" s="458"/>
      <c r="E60" s="459">
        <v>21542.413</v>
      </c>
      <c r="F60" s="460">
        <v>0.9576</v>
      </c>
    </row>
    <row r="61" spans="1:6" ht="15">
      <c r="A61" s="449"/>
      <c r="B61" s="449" t="s">
        <v>470</v>
      </c>
      <c r="C61" s="461"/>
      <c r="D61" s="450"/>
      <c r="E61" s="451">
        <v>953.7118093999998</v>
      </c>
      <c r="F61" s="452">
        <v>0.0424</v>
      </c>
    </row>
    <row r="62" spans="1:6" ht="15">
      <c r="A62" s="457"/>
      <c r="B62" s="458" t="s">
        <v>14</v>
      </c>
      <c r="C62" s="458"/>
      <c r="D62" s="458"/>
      <c r="E62" s="459">
        <v>22496.1244122</v>
      </c>
      <c r="F62" s="462">
        <v>1</v>
      </c>
    </row>
    <row r="63" spans="1:6" ht="15">
      <c r="A63" s="449"/>
      <c r="B63" s="463" t="s">
        <v>444</v>
      </c>
      <c r="C63" s="449"/>
      <c r="D63" s="450"/>
      <c r="E63" s="449"/>
      <c r="F63" s="464">
        <v>543750000</v>
      </c>
    </row>
    <row r="64" spans="1:6" ht="15">
      <c r="A64" s="114"/>
      <c r="B64" s="114"/>
      <c r="C64" s="114"/>
      <c r="D64" s="114"/>
      <c r="E64" s="114"/>
      <c r="F64" s="114"/>
    </row>
  </sheetData>
  <sheetProtection/>
  <mergeCells count="20">
    <mergeCell ref="A46:F46"/>
    <mergeCell ref="A47:A48"/>
    <mergeCell ref="B47:B48"/>
    <mergeCell ref="C47:C48"/>
    <mergeCell ref="D47:D48"/>
    <mergeCell ref="F47:F48"/>
    <mergeCell ref="A25:F25"/>
    <mergeCell ref="A26:A27"/>
    <mergeCell ref="B26:B27"/>
    <mergeCell ref="C26:C27"/>
    <mergeCell ref="D26:D27"/>
    <mergeCell ref="F26:F27"/>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I16"/>
  <sheetViews>
    <sheetView zoomScalePageLayoutView="0" workbookViewId="0" topLeftCell="A1">
      <selection activeCell="A16" sqref="A16:I16"/>
    </sheetView>
  </sheetViews>
  <sheetFormatPr defaultColWidth="9.140625" defaultRowHeight="15"/>
  <cols>
    <col min="1" max="1" width="31.00390625" style="78" customWidth="1"/>
    <col min="2" max="2" width="15.28125" style="78" customWidth="1"/>
    <col min="3" max="3" width="13.28125" style="78" customWidth="1"/>
    <col min="4" max="4" width="15.7109375" style="78" customWidth="1"/>
    <col min="5" max="5" width="14.421875" style="78" customWidth="1"/>
    <col min="6" max="6" width="14.8515625" style="78" customWidth="1"/>
    <col min="7" max="7" width="15.7109375" style="78" customWidth="1"/>
    <col min="8" max="8" width="14.8515625" style="78" customWidth="1"/>
    <col min="9" max="9" width="15.8515625" style="78" customWidth="1"/>
    <col min="10" max="16384" width="9.140625" style="78" customWidth="1"/>
  </cols>
  <sheetData>
    <row r="1" spans="1:9" ht="15">
      <c r="A1" s="465" t="s">
        <v>125</v>
      </c>
      <c r="B1" s="466" t="s">
        <v>472</v>
      </c>
      <c r="C1" s="467"/>
      <c r="D1" s="466" t="s">
        <v>473</v>
      </c>
      <c r="E1" s="467"/>
      <c r="F1" s="466" t="s">
        <v>474</v>
      </c>
      <c r="G1" s="467"/>
      <c r="H1" s="466" t="s">
        <v>475</v>
      </c>
      <c r="I1" s="467"/>
    </row>
    <row r="2" spans="1:9" ht="15">
      <c r="A2" s="468"/>
      <c r="B2" s="469" t="s">
        <v>476</v>
      </c>
      <c r="C2" s="469" t="s">
        <v>477</v>
      </c>
      <c r="D2" s="469" t="s">
        <v>476</v>
      </c>
      <c r="E2" s="469" t="s">
        <v>477</v>
      </c>
      <c r="F2" s="469" t="s">
        <v>476</v>
      </c>
      <c r="G2" s="469" t="s">
        <v>477</v>
      </c>
      <c r="H2" s="469" t="s">
        <v>476</v>
      </c>
      <c r="I2" s="469" t="s">
        <v>477</v>
      </c>
    </row>
    <row r="3" spans="1:9" ht="15">
      <c r="A3" s="88" t="s">
        <v>146</v>
      </c>
      <c r="B3" s="470">
        <v>0.16012153625488282</v>
      </c>
      <c r="C3" s="470">
        <v>0.010322189331054688</v>
      </c>
      <c r="D3" s="470">
        <v>-0.02164878845214844</v>
      </c>
      <c r="E3" s="470">
        <v>0.059913253784179686</v>
      </c>
      <c r="F3" s="470">
        <v>0.16384796500205992</v>
      </c>
      <c r="G3" s="470">
        <v>0.06357917785644532</v>
      </c>
      <c r="H3" s="470">
        <v>0.06126133501529693</v>
      </c>
      <c r="I3" s="470">
        <v>0.08349952697753907</v>
      </c>
    </row>
    <row r="4" spans="1:9" ht="15">
      <c r="A4" s="88" t="s">
        <v>151</v>
      </c>
      <c r="B4" s="470">
        <v>0.41115150451660154</v>
      </c>
      <c r="C4" s="470">
        <v>0.010322189331054688</v>
      </c>
      <c r="D4" s="470">
        <v>-0.10064735412597656</v>
      </c>
      <c r="E4" s="470">
        <v>0.059913253784179686</v>
      </c>
      <c r="F4" s="470">
        <v>0.031192877888679502</v>
      </c>
      <c r="G4" s="470">
        <v>0.06357917785644532</v>
      </c>
      <c r="H4" s="470">
        <v>0.0069679170846939096</v>
      </c>
      <c r="I4" s="470">
        <v>0.07420310974121094</v>
      </c>
    </row>
    <row r="5" spans="1:9" ht="15">
      <c r="A5" s="88" t="s">
        <v>152</v>
      </c>
      <c r="B5" s="470">
        <v>0.16577491760253907</v>
      </c>
      <c r="C5" s="470">
        <v>0.010322189331054688</v>
      </c>
      <c r="D5" s="470">
        <v>0.030295944213867186</v>
      </c>
      <c r="E5" s="470">
        <v>0.059913253784179686</v>
      </c>
      <c r="F5" s="470">
        <v>0.12286099791526794</v>
      </c>
      <c r="G5" s="470">
        <v>0.06357917785644532</v>
      </c>
      <c r="H5" s="470">
        <v>0.07366627156734468</v>
      </c>
      <c r="I5" s="470">
        <v>0.07420310974121094</v>
      </c>
    </row>
    <row r="6" spans="1:9" ht="15">
      <c r="A6" s="88" t="s">
        <v>153</v>
      </c>
      <c r="B6" s="470">
        <v>0.07315406799316407</v>
      </c>
      <c r="C6" s="470">
        <v>0.010322189331054688</v>
      </c>
      <c r="D6" s="470">
        <v>0.058570480346679686</v>
      </c>
      <c r="E6" s="470">
        <v>0.059913253784179686</v>
      </c>
      <c r="F6" s="470">
        <v>0.14237471222877504</v>
      </c>
      <c r="G6" s="470">
        <v>0.06357917785644532</v>
      </c>
      <c r="H6" s="470">
        <v>0.0842864602804184</v>
      </c>
      <c r="I6" s="470">
        <v>0.07420310974121094</v>
      </c>
    </row>
    <row r="7" spans="1:9" ht="15">
      <c r="A7" s="88" t="s">
        <v>154</v>
      </c>
      <c r="B7" s="470">
        <v>0.042358016967773436</v>
      </c>
      <c r="C7" s="470">
        <v>0.010322189331054688</v>
      </c>
      <c r="D7" s="470">
        <v>0.0033908843994140624</v>
      </c>
      <c r="E7" s="470">
        <v>0.059913253784179686</v>
      </c>
      <c r="F7" s="470"/>
      <c r="G7" s="470"/>
      <c r="H7" s="470">
        <v>0.03621502816677094</v>
      </c>
      <c r="I7" s="470">
        <v>0.07175407409667969</v>
      </c>
    </row>
    <row r="8" spans="1:9" ht="15">
      <c r="A8" s="88" t="s">
        <v>155</v>
      </c>
      <c r="B8" s="470">
        <v>0.05900154113769531</v>
      </c>
      <c r="C8" s="470">
        <v>0.010322189331054688</v>
      </c>
      <c r="D8" s="470">
        <v>0.04542121887207031</v>
      </c>
      <c r="E8" s="470">
        <v>0.059913253784179686</v>
      </c>
      <c r="F8" s="470"/>
      <c r="G8" s="470"/>
      <c r="H8" s="470">
        <v>0.0607622891664505</v>
      </c>
      <c r="I8" s="470">
        <v>0.07217369079589844</v>
      </c>
    </row>
    <row r="9" spans="1:9" ht="15">
      <c r="A9" s="471" t="s">
        <v>478</v>
      </c>
      <c r="B9" s="471"/>
      <c r="C9" s="471"/>
      <c r="D9" s="471"/>
      <c r="E9" s="471"/>
      <c r="F9" s="471"/>
      <c r="G9" s="471"/>
      <c r="H9" s="472"/>
      <c r="I9" s="472"/>
    </row>
    <row r="10" spans="1:9" ht="15">
      <c r="A10" s="473" t="s">
        <v>479</v>
      </c>
      <c r="B10" s="473"/>
      <c r="C10" s="473"/>
      <c r="D10" s="473"/>
      <c r="E10" s="473"/>
      <c r="F10" s="473"/>
      <c r="G10" s="473"/>
      <c r="H10" s="473"/>
      <c r="I10" s="473"/>
    </row>
    <row r="11" spans="1:9" ht="15.75" customHeight="1">
      <c r="A11" s="474" t="s">
        <v>480</v>
      </c>
      <c r="B11" s="472"/>
      <c r="C11" s="472"/>
      <c r="D11" s="472"/>
      <c r="E11" s="472"/>
      <c r="F11" s="472"/>
      <c r="G11" s="472"/>
      <c r="H11" s="472"/>
      <c r="I11" s="472"/>
    </row>
    <row r="12" spans="1:9" ht="15">
      <c r="A12" s="475" t="s">
        <v>481</v>
      </c>
      <c r="B12" s="476"/>
      <c r="C12" s="476"/>
      <c r="D12" s="472"/>
      <c r="E12" s="472"/>
      <c r="F12" s="472"/>
      <c r="G12" s="472"/>
      <c r="H12" s="472"/>
      <c r="I12" s="472"/>
    </row>
    <row r="13" spans="1:9" ht="15">
      <c r="A13" s="475" t="s">
        <v>482</v>
      </c>
      <c r="B13" s="476"/>
      <c r="C13" s="476"/>
      <c r="D13" s="472"/>
      <c r="E13" s="472"/>
      <c r="F13" s="472"/>
      <c r="G13" s="472"/>
      <c r="H13" s="472"/>
      <c r="I13" s="472"/>
    </row>
    <row r="14" spans="1:9" ht="15">
      <c r="A14" s="477" t="s">
        <v>483</v>
      </c>
      <c r="B14" s="477"/>
      <c r="C14" s="477"/>
      <c r="D14" s="477"/>
      <c r="E14" s="477"/>
      <c r="F14" s="477"/>
      <c r="G14" s="477"/>
      <c r="H14" s="477"/>
      <c r="I14" s="477"/>
    </row>
    <row r="16" spans="1:9" ht="45" customHeight="1">
      <c r="A16" s="479" t="s">
        <v>484</v>
      </c>
      <c r="B16" s="479"/>
      <c r="C16" s="479"/>
      <c r="D16" s="479"/>
      <c r="E16" s="479"/>
      <c r="F16" s="479"/>
      <c r="G16" s="479"/>
      <c r="H16" s="479"/>
      <c r="I16" s="479"/>
    </row>
  </sheetData>
  <sheetProtection/>
  <mergeCells count="9">
    <mergeCell ref="A10:I10"/>
    <mergeCell ref="A14:I14"/>
    <mergeCell ref="A16:I16"/>
    <mergeCell ref="A1:A2"/>
    <mergeCell ref="B1:C1"/>
    <mergeCell ref="D1:E1"/>
    <mergeCell ref="F1:G1"/>
    <mergeCell ref="H1:I1"/>
    <mergeCell ref="A9:G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7"/>
  <sheetViews>
    <sheetView zoomScalePageLayoutView="0" workbookViewId="0" topLeftCell="A1">
      <selection activeCell="A9" sqref="A9"/>
    </sheetView>
  </sheetViews>
  <sheetFormatPr defaultColWidth="9.140625" defaultRowHeight="15"/>
  <cols>
    <col min="1" max="1" width="39.140625" style="78" bestFit="1" customWidth="1"/>
    <col min="2" max="16384" width="9.140625" style="78" customWidth="1"/>
  </cols>
  <sheetData>
    <row r="1" spans="1:2" ht="15">
      <c r="A1" s="78" t="s">
        <v>125</v>
      </c>
      <c r="B1" s="478" t="s">
        <v>460</v>
      </c>
    </row>
    <row r="2" spans="1:2" ht="15">
      <c r="A2" s="78" t="s">
        <v>146</v>
      </c>
      <c r="B2" s="78">
        <v>1.17</v>
      </c>
    </row>
    <row r="3" spans="1:2" ht="15">
      <c r="A3" s="78" t="s">
        <v>151</v>
      </c>
      <c r="B3" s="78">
        <v>1.17</v>
      </c>
    </row>
    <row r="4" spans="1:2" ht="15">
      <c r="A4" s="78" t="s">
        <v>152</v>
      </c>
      <c r="B4" s="78">
        <v>1.17</v>
      </c>
    </row>
    <row r="5" spans="1:2" ht="15">
      <c r="A5" s="78" t="s">
        <v>153</v>
      </c>
      <c r="B5" s="78">
        <v>1.17</v>
      </c>
    </row>
    <row r="6" spans="1:2" ht="15">
      <c r="A6" s="78" t="s">
        <v>154</v>
      </c>
      <c r="B6" s="78">
        <v>1.17</v>
      </c>
    </row>
    <row r="7" spans="1:2" ht="15">
      <c r="A7" s="78" t="s">
        <v>155</v>
      </c>
      <c r="B7" s="78">
        <v>1.17</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114" customWidth="1"/>
    <col min="2" max="2" width="47.57421875" style="114" customWidth="1"/>
    <col min="3" max="3" width="2.140625" style="114" bestFit="1" customWidth="1"/>
    <col min="4" max="5" width="4.140625" style="114" bestFit="1" customWidth="1"/>
    <col min="6" max="8" width="2.140625" style="114" bestFit="1" customWidth="1"/>
    <col min="9" max="9" width="4.140625" style="114" bestFit="1" customWidth="1"/>
    <col min="10" max="10" width="5.28125" style="114" customWidth="1"/>
    <col min="11" max="19" width="2.140625" style="114" bestFit="1" customWidth="1"/>
    <col min="20" max="20" width="5.00390625" style="114" customWidth="1"/>
    <col min="21" max="24" width="2.140625" style="114" bestFit="1" customWidth="1"/>
    <col min="25" max="25" width="5.140625" style="114" customWidth="1"/>
    <col min="26" max="29" width="2.140625" style="114" bestFit="1" customWidth="1"/>
    <col min="30" max="30" width="3.140625" style="114" bestFit="1" customWidth="1"/>
    <col min="31" max="39" width="2.140625" style="114" bestFit="1" customWidth="1"/>
    <col min="40" max="40" width="3.140625" style="114" customWidth="1"/>
    <col min="41" max="62" width="2.140625" style="114" bestFit="1" customWidth="1"/>
    <col min="63" max="63" width="9.7109375" style="114" customWidth="1"/>
    <col min="64" max="16384" width="9.140625" style="114" customWidth="1"/>
  </cols>
  <sheetData>
    <row r="1" spans="1:82" s="100" customFormat="1" ht="17.25" thickBot="1">
      <c r="A1" s="177" t="s">
        <v>262</v>
      </c>
      <c r="B1" s="179" t="s">
        <v>263</v>
      </c>
      <c r="C1" s="181" t="s">
        <v>264</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3"/>
      <c r="BL1" s="99"/>
      <c r="BM1" s="99"/>
      <c r="BN1" s="99"/>
      <c r="BO1" s="99"/>
      <c r="BP1" s="99"/>
      <c r="BQ1" s="99"/>
      <c r="BR1" s="99"/>
      <c r="BS1" s="99"/>
      <c r="BT1" s="99"/>
      <c r="BU1" s="99"/>
      <c r="BV1" s="99"/>
      <c r="BW1" s="99"/>
      <c r="BX1" s="99"/>
      <c r="BY1" s="99"/>
      <c r="BZ1" s="99"/>
      <c r="CA1" s="99"/>
      <c r="CB1" s="99"/>
      <c r="CC1" s="99"/>
      <c r="CD1" s="99"/>
    </row>
    <row r="2" spans="1:82" s="102" customFormat="1" ht="18.75" thickBot="1">
      <c r="A2" s="178"/>
      <c r="B2" s="180"/>
      <c r="C2" s="184" t="s">
        <v>265</v>
      </c>
      <c r="D2" s="185"/>
      <c r="E2" s="185"/>
      <c r="F2" s="185"/>
      <c r="G2" s="185"/>
      <c r="H2" s="185"/>
      <c r="I2" s="185"/>
      <c r="J2" s="185"/>
      <c r="K2" s="185"/>
      <c r="L2" s="185"/>
      <c r="M2" s="185"/>
      <c r="N2" s="185"/>
      <c r="O2" s="185"/>
      <c r="P2" s="185"/>
      <c r="Q2" s="185"/>
      <c r="R2" s="185"/>
      <c r="S2" s="185"/>
      <c r="T2" s="185"/>
      <c r="U2" s="185"/>
      <c r="V2" s="186"/>
      <c r="W2" s="184" t="s">
        <v>266</v>
      </c>
      <c r="X2" s="185"/>
      <c r="Y2" s="185"/>
      <c r="Z2" s="185"/>
      <c r="AA2" s="185"/>
      <c r="AB2" s="185"/>
      <c r="AC2" s="185"/>
      <c r="AD2" s="185"/>
      <c r="AE2" s="185"/>
      <c r="AF2" s="185"/>
      <c r="AG2" s="185"/>
      <c r="AH2" s="185"/>
      <c r="AI2" s="185"/>
      <c r="AJ2" s="185"/>
      <c r="AK2" s="185"/>
      <c r="AL2" s="185"/>
      <c r="AM2" s="185"/>
      <c r="AN2" s="185"/>
      <c r="AO2" s="185"/>
      <c r="AP2" s="186"/>
      <c r="AQ2" s="184" t="s">
        <v>267</v>
      </c>
      <c r="AR2" s="185"/>
      <c r="AS2" s="185"/>
      <c r="AT2" s="185"/>
      <c r="AU2" s="185"/>
      <c r="AV2" s="185"/>
      <c r="AW2" s="185"/>
      <c r="AX2" s="185"/>
      <c r="AY2" s="185"/>
      <c r="AZ2" s="185"/>
      <c r="BA2" s="185"/>
      <c r="BB2" s="185"/>
      <c r="BC2" s="185"/>
      <c r="BD2" s="185"/>
      <c r="BE2" s="185"/>
      <c r="BF2" s="185"/>
      <c r="BG2" s="185"/>
      <c r="BH2" s="185"/>
      <c r="BI2" s="185"/>
      <c r="BJ2" s="186"/>
      <c r="BK2" s="187" t="s">
        <v>268</v>
      </c>
      <c r="BL2" s="101"/>
      <c r="BM2" s="101"/>
      <c r="BN2" s="101"/>
      <c r="BO2" s="101"/>
      <c r="BP2" s="101"/>
      <c r="BQ2" s="101"/>
      <c r="BR2" s="101"/>
      <c r="BS2" s="101"/>
      <c r="BT2" s="101"/>
      <c r="BU2" s="101"/>
      <c r="BV2" s="101"/>
      <c r="BW2" s="101"/>
      <c r="BX2" s="101"/>
      <c r="BY2" s="101"/>
      <c r="BZ2" s="101"/>
      <c r="CA2" s="101"/>
      <c r="CB2" s="101"/>
      <c r="CC2" s="101"/>
      <c r="CD2" s="101"/>
    </row>
    <row r="3" spans="1:82" s="104" customFormat="1" ht="18.75" thickBot="1">
      <c r="A3" s="178"/>
      <c r="B3" s="180"/>
      <c r="C3" s="174" t="s">
        <v>269</v>
      </c>
      <c r="D3" s="175"/>
      <c r="E3" s="175"/>
      <c r="F3" s="175"/>
      <c r="G3" s="175"/>
      <c r="H3" s="175"/>
      <c r="I3" s="175"/>
      <c r="J3" s="175"/>
      <c r="K3" s="175"/>
      <c r="L3" s="176"/>
      <c r="M3" s="174" t="s">
        <v>270</v>
      </c>
      <c r="N3" s="175"/>
      <c r="O3" s="175"/>
      <c r="P3" s="175"/>
      <c r="Q3" s="175"/>
      <c r="R3" s="175"/>
      <c r="S3" s="175"/>
      <c r="T3" s="175"/>
      <c r="U3" s="175"/>
      <c r="V3" s="176"/>
      <c r="W3" s="174" t="s">
        <v>269</v>
      </c>
      <c r="X3" s="175"/>
      <c r="Y3" s="175"/>
      <c r="Z3" s="175"/>
      <c r="AA3" s="175"/>
      <c r="AB3" s="175"/>
      <c r="AC3" s="175"/>
      <c r="AD3" s="175"/>
      <c r="AE3" s="175"/>
      <c r="AF3" s="176"/>
      <c r="AG3" s="174" t="s">
        <v>270</v>
      </c>
      <c r="AH3" s="175"/>
      <c r="AI3" s="175"/>
      <c r="AJ3" s="175"/>
      <c r="AK3" s="175"/>
      <c r="AL3" s="175"/>
      <c r="AM3" s="175"/>
      <c r="AN3" s="175"/>
      <c r="AO3" s="175"/>
      <c r="AP3" s="176"/>
      <c r="AQ3" s="174" t="s">
        <v>269</v>
      </c>
      <c r="AR3" s="175"/>
      <c r="AS3" s="175"/>
      <c r="AT3" s="175"/>
      <c r="AU3" s="175"/>
      <c r="AV3" s="175"/>
      <c r="AW3" s="175"/>
      <c r="AX3" s="175"/>
      <c r="AY3" s="175"/>
      <c r="AZ3" s="176"/>
      <c r="BA3" s="174" t="s">
        <v>270</v>
      </c>
      <c r="BB3" s="175"/>
      <c r="BC3" s="175"/>
      <c r="BD3" s="175"/>
      <c r="BE3" s="175"/>
      <c r="BF3" s="175"/>
      <c r="BG3" s="175"/>
      <c r="BH3" s="175"/>
      <c r="BI3" s="175"/>
      <c r="BJ3" s="176"/>
      <c r="BK3" s="188"/>
      <c r="BL3" s="103"/>
      <c r="BM3" s="103"/>
      <c r="BN3" s="103"/>
      <c r="BO3" s="103"/>
      <c r="BP3" s="103"/>
      <c r="BQ3" s="103"/>
      <c r="BR3" s="103"/>
      <c r="BS3" s="103"/>
      <c r="BT3" s="103"/>
      <c r="BU3" s="103"/>
      <c r="BV3" s="103"/>
      <c r="BW3" s="103"/>
      <c r="BX3" s="103"/>
      <c r="BY3" s="103"/>
      <c r="BZ3" s="103"/>
      <c r="CA3" s="103"/>
      <c r="CB3" s="103"/>
      <c r="CC3" s="103"/>
      <c r="CD3" s="103"/>
    </row>
    <row r="4" spans="1:82" s="104" customFormat="1" ht="18">
      <c r="A4" s="178"/>
      <c r="B4" s="180"/>
      <c r="C4" s="171" t="s">
        <v>271</v>
      </c>
      <c r="D4" s="172"/>
      <c r="E4" s="172"/>
      <c r="F4" s="172"/>
      <c r="G4" s="173"/>
      <c r="H4" s="168" t="s">
        <v>272</v>
      </c>
      <c r="I4" s="169"/>
      <c r="J4" s="169"/>
      <c r="K4" s="169"/>
      <c r="L4" s="170"/>
      <c r="M4" s="171" t="s">
        <v>271</v>
      </c>
      <c r="N4" s="172"/>
      <c r="O4" s="172"/>
      <c r="P4" s="172"/>
      <c r="Q4" s="173"/>
      <c r="R4" s="168" t="s">
        <v>272</v>
      </c>
      <c r="S4" s="169"/>
      <c r="T4" s="169"/>
      <c r="U4" s="169"/>
      <c r="V4" s="170"/>
      <c r="W4" s="171" t="s">
        <v>271</v>
      </c>
      <c r="X4" s="172"/>
      <c r="Y4" s="172"/>
      <c r="Z4" s="172"/>
      <c r="AA4" s="173"/>
      <c r="AB4" s="168" t="s">
        <v>272</v>
      </c>
      <c r="AC4" s="169"/>
      <c r="AD4" s="169"/>
      <c r="AE4" s="169"/>
      <c r="AF4" s="170"/>
      <c r="AG4" s="171" t="s">
        <v>271</v>
      </c>
      <c r="AH4" s="172"/>
      <c r="AI4" s="172"/>
      <c r="AJ4" s="172"/>
      <c r="AK4" s="173"/>
      <c r="AL4" s="168" t="s">
        <v>272</v>
      </c>
      <c r="AM4" s="169"/>
      <c r="AN4" s="169"/>
      <c r="AO4" s="169"/>
      <c r="AP4" s="170"/>
      <c r="AQ4" s="171" t="s">
        <v>271</v>
      </c>
      <c r="AR4" s="172"/>
      <c r="AS4" s="172"/>
      <c r="AT4" s="172"/>
      <c r="AU4" s="173"/>
      <c r="AV4" s="168" t="s">
        <v>272</v>
      </c>
      <c r="AW4" s="169"/>
      <c r="AX4" s="169"/>
      <c r="AY4" s="169"/>
      <c r="AZ4" s="170"/>
      <c r="BA4" s="171" t="s">
        <v>271</v>
      </c>
      <c r="BB4" s="172"/>
      <c r="BC4" s="172"/>
      <c r="BD4" s="172"/>
      <c r="BE4" s="173"/>
      <c r="BF4" s="168" t="s">
        <v>272</v>
      </c>
      <c r="BG4" s="169"/>
      <c r="BH4" s="169"/>
      <c r="BI4" s="169"/>
      <c r="BJ4" s="170"/>
      <c r="BK4" s="188"/>
      <c r="BL4" s="103"/>
      <c r="BM4" s="103"/>
      <c r="BN4" s="103"/>
      <c r="BO4" s="103"/>
      <c r="BP4" s="103"/>
      <c r="BQ4" s="103"/>
      <c r="BR4" s="103"/>
      <c r="BS4" s="103"/>
      <c r="BT4" s="103"/>
      <c r="BU4" s="103"/>
      <c r="BV4" s="103"/>
      <c r="BW4" s="103"/>
      <c r="BX4" s="103"/>
      <c r="BY4" s="103"/>
      <c r="BZ4" s="103"/>
      <c r="CA4" s="103"/>
      <c r="CB4" s="103"/>
      <c r="CC4" s="103"/>
      <c r="CD4" s="103"/>
    </row>
    <row r="5" spans="1:107" s="111" customFormat="1" ht="15" customHeight="1">
      <c r="A5" s="178"/>
      <c r="B5" s="180"/>
      <c r="C5" s="105">
        <v>1</v>
      </c>
      <c r="D5" s="106">
        <v>2</v>
      </c>
      <c r="E5" s="106">
        <v>3</v>
      </c>
      <c r="F5" s="106">
        <v>4</v>
      </c>
      <c r="G5" s="107">
        <v>5</v>
      </c>
      <c r="H5" s="105">
        <v>1</v>
      </c>
      <c r="I5" s="106">
        <v>2</v>
      </c>
      <c r="J5" s="106">
        <v>3</v>
      </c>
      <c r="K5" s="106">
        <v>4</v>
      </c>
      <c r="L5" s="107">
        <v>5</v>
      </c>
      <c r="M5" s="105">
        <v>1</v>
      </c>
      <c r="N5" s="106">
        <v>2</v>
      </c>
      <c r="O5" s="106">
        <v>3</v>
      </c>
      <c r="P5" s="106">
        <v>4</v>
      </c>
      <c r="Q5" s="107">
        <v>5</v>
      </c>
      <c r="R5" s="105">
        <v>1</v>
      </c>
      <c r="S5" s="106">
        <v>2</v>
      </c>
      <c r="T5" s="106">
        <v>3</v>
      </c>
      <c r="U5" s="106">
        <v>4</v>
      </c>
      <c r="V5" s="107">
        <v>5</v>
      </c>
      <c r="W5" s="105">
        <v>1</v>
      </c>
      <c r="X5" s="106">
        <v>2</v>
      </c>
      <c r="Y5" s="106">
        <v>3</v>
      </c>
      <c r="Z5" s="106">
        <v>4</v>
      </c>
      <c r="AA5" s="107">
        <v>5</v>
      </c>
      <c r="AB5" s="105">
        <v>1</v>
      </c>
      <c r="AC5" s="106">
        <v>2</v>
      </c>
      <c r="AD5" s="106">
        <v>3</v>
      </c>
      <c r="AE5" s="106">
        <v>4</v>
      </c>
      <c r="AF5" s="107">
        <v>5</v>
      </c>
      <c r="AG5" s="105">
        <v>1</v>
      </c>
      <c r="AH5" s="106">
        <v>2</v>
      </c>
      <c r="AI5" s="106">
        <v>3</v>
      </c>
      <c r="AJ5" s="106">
        <v>4</v>
      </c>
      <c r="AK5" s="107">
        <v>5</v>
      </c>
      <c r="AL5" s="105">
        <v>1</v>
      </c>
      <c r="AM5" s="106">
        <v>2</v>
      </c>
      <c r="AN5" s="106">
        <v>3</v>
      </c>
      <c r="AO5" s="106">
        <v>4</v>
      </c>
      <c r="AP5" s="107">
        <v>5</v>
      </c>
      <c r="AQ5" s="105">
        <v>1</v>
      </c>
      <c r="AR5" s="106">
        <v>2</v>
      </c>
      <c r="AS5" s="106">
        <v>3</v>
      </c>
      <c r="AT5" s="106">
        <v>4</v>
      </c>
      <c r="AU5" s="107">
        <v>5</v>
      </c>
      <c r="AV5" s="105">
        <v>1</v>
      </c>
      <c r="AW5" s="106">
        <v>2</v>
      </c>
      <c r="AX5" s="106">
        <v>3</v>
      </c>
      <c r="AY5" s="106">
        <v>4</v>
      </c>
      <c r="AZ5" s="107">
        <v>5</v>
      </c>
      <c r="BA5" s="105">
        <v>1</v>
      </c>
      <c r="BB5" s="106">
        <v>2</v>
      </c>
      <c r="BC5" s="106">
        <v>3</v>
      </c>
      <c r="BD5" s="106">
        <v>4</v>
      </c>
      <c r="BE5" s="107">
        <v>5</v>
      </c>
      <c r="BF5" s="105">
        <v>1</v>
      </c>
      <c r="BG5" s="106">
        <v>2</v>
      </c>
      <c r="BH5" s="106">
        <v>3</v>
      </c>
      <c r="BI5" s="106">
        <v>4</v>
      </c>
      <c r="BJ5" s="107">
        <v>5</v>
      </c>
      <c r="BK5" s="189"/>
      <c r="BL5" s="108"/>
      <c r="BM5" s="108"/>
      <c r="BN5" s="108"/>
      <c r="BO5" s="109"/>
      <c r="BP5" s="109"/>
      <c r="BQ5" s="109"/>
      <c r="BR5" s="109"/>
      <c r="BS5" s="109"/>
      <c r="BT5" s="109"/>
      <c r="BU5" s="109"/>
      <c r="BV5" s="109"/>
      <c r="BW5" s="109"/>
      <c r="BX5" s="109"/>
      <c r="BY5" s="109"/>
      <c r="BZ5" s="109"/>
      <c r="CA5" s="109"/>
      <c r="CB5" s="109"/>
      <c r="CC5" s="109"/>
      <c r="CD5" s="109"/>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row>
    <row r="6" spans="1:63" ht="15">
      <c r="A6" s="112" t="s">
        <v>163</v>
      </c>
      <c r="B6" s="113" t="s">
        <v>273</v>
      </c>
      <c r="C6" s="160"/>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2"/>
    </row>
    <row r="7" spans="1:63" ht="15">
      <c r="A7" s="112" t="s">
        <v>274</v>
      </c>
      <c r="B7" s="115" t="s">
        <v>275</v>
      </c>
      <c r="C7" s="160"/>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2"/>
    </row>
    <row r="8" spans="1:63" ht="15">
      <c r="A8" s="112"/>
      <c r="B8" s="116" t="s">
        <v>276</v>
      </c>
      <c r="C8" s="117"/>
      <c r="D8" s="88"/>
      <c r="E8" s="88"/>
      <c r="F8" s="88"/>
      <c r="G8" s="118"/>
      <c r="H8" s="117"/>
      <c r="I8" s="88"/>
      <c r="J8" s="88"/>
      <c r="K8" s="88"/>
      <c r="L8" s="118"/>
      <c r="M8" s="117"/>
      <c r="N8" s="88"/>
      <c r="O8" s="88"/>
      <c r="P8" s="88"/>
      <c r="Q8" s="118"/>
      <c r="R8" s="117"/>
      <c r="S8" s="88"/>
      <c r="T8" s="88"/>
      <c r="U8" s="88"/>
      <c r="V8" s="118"/>
      <c r="W8" s="117"/>
      <c r="X8" s="88"/>
      <c r="Y8" s="88"/>
      <c r="Z8" s="88"/>
      <c r="AA8" s="118"/>
      <c r="AB8" s="117"/>
      <c r="AC8" s="88"/>
      <c r="AD8" s="88"/>
      <c r="AE8" s="88"/>
      <c r="AF8" s="118"/>
      <c r="AG8" s="117"/>
      <c r="AH8" s="88"/>
      <c r="AI8" s="88"/>
      <c r="AJ8" s="88"/>
      <c r="AK8" s="118"/>
      <c r="AL8" s="117"/>
      <c r="AM8" s="88"/>
      <c r="AN8" s="88"/>
      <c r="AO8" s="88"/>
      <c r="AP8" s="118"/>
      <c r="AQ8" s="117"/>
      <c r="AR8" s="88"/>
      <c r="AS8" s="88"/>
      <c r="AT8" s="88"/>
      <c r="AU8" s="118"/>
      <c r="AV8" s="117"/>
      <c r="AW8" s="88"/>
      <c r="AX8" s="88"/>
      <c r="AY8" s="88"/>
      <c r="AZ8" s="118"/>
      <c r="BA8" s="117"/>
      <c r="BB8" s="88"/>
      <c r="BC8" s="88"/>
      <c r="BD8" s="88"/>
      <c r="BE8" s="118"/>
      <c r="BF8" s="117"/>
      <c r="BG8" s="88"/>
      <c r="BH8" s="88"/>
      <c r="BI8" s="88"/>
      <c r="BJ8" s="118"/>
      <c r="BK8" s="119"/>
    </row>
    <row r="9" spans="1:63" ht="15">
      <c r="A9" s="112"/>
      <c r="B9" s="116" t="s">
        <v>277</v>
      </c>
      <c r="C9" s="117"/>
      <c r="D9" s="88"/>
      <c r="E9" s="88"/>
      <c r="F9" s="88"/>
      <c r="G9" s="118"/>
      <c r="H9" s="117"/>
      <c r="I9" s="88"/>
      <c r="J9" s="88"/>
      <c r="K9" s="88"/>
      <c r="L9" s="118"/>
      <c r="M9" s="117"/>
      <c r="N9" s="88"/>
      <c r="O9" s="88"/>
      <c r="P9" s="88"/>
      <c r="Q9" s="118"/>
      <c r="R9" s="117"/>
      <c r="S9" s="88"/>
      <c r="T9" s="88"/>
      <c r="U9" s="88"/>
      <c r="V9" s="118"/>
      <c r="W9" s="117"/>
      <c r="X9" s="88"/>
      <c r="Y9" s="88"/>
      <c r="Z9" s="88"/>
      <c r="AA9" s="118"/>
      <c r="AB9" s="117"/>
      <c r="AC9" s="88"/>
      <c r="AD9" s="88"/>
      <c r="AE9" s="88"/>
      <c r="AF9" s="118"/>
      <c r="AG9" s="117"/>
      <c r="AH9" s="88"/>
      <c r="AI9" s="88"/>
      <c r="AJ9" s="88"/>
      <c r="AK9" s="118"/>
      <c r="AL9" s="117"/>
      <c r="AM9" s="88"/>
      <c r="AN9" s="88"/>
      <c r="AO9" s="88"/>
      <c r="AP9" s="118"/>
      <c r="AQ9" s="117"/>
      <c r="AR9" s="88"/>
      <c r="AS9" s="88"/>
      <c r="AT9" s="88"/>
      <c r="AU9" s="118"/>
      <c r="AV9" s="117"/>
      <c r="AW9" s="88"/>
      <c r="AX9" s="88"/>
      <c r="AY9" s="88"/>
      <c r="AZ9" s="118"/>
      <c r="BA9" s="117"/>
      <c r="BB9" s="88"/>
      <c r="BC9" s="88"/>
      <c r="BD9" s="88"/>
      <c r="BE9" s="118"/>
      <c r="BF9" s="117"/>
      <c r="BG9" s="88"/>
      <c r="BH9" s="88"/>
      <c r="BI9" s="88"/>
      <c r="BJ9" s="118"/>
      <c r="BK9" s="119"/>
    </row>
    <row r="10" spans="1:63" ht="15">
      <c r="A10" s="112" t="s">
        <v>278</v>
      </c>
      <c r="B10" s="115" t="s">
        <v>279</v>
      </c>
      <c r="C10" s="160"/>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2"/>
    </row>
    <row r="11" spans="1:63" ht="15">
      <c r="A11" s="112"/>
      <c r="B11" s="116" t="s">
        <v>276</v>
      </c>
      <c r="C11" s="117"/>
      <c r="D11" s="88"/>
      <c r="E11" s="88"/>
      <c r="F11" s="88"/>
      <c r="G11" s="118"/>
      <c r="H11" s="117"/>
      <c r="I11" s="88"/>
      <c r="J11" s="88"/>
      <c r="K11" s="88"/>
      <c r="L11" s="118"/>
      <c r="M11" s="117"/>
      <c r="N11" s="88"/>
      <c r="O11" s="88"/>
      <c r="P11" s="88"/>
      <c r="Q11" s="118"/>
      <c r="R11" s="117"/>
      <c r="S11" s="88"/>
      <c r="T11" s="88"/>
      <c r="U11" s="88"/>
      <c r="V11" s="118"/>
      <c r="W11" s="117"/>
      <c r="X11" s="88"/>
      <c r="Y11" s="88"/>
      <c r="Z11" s="88"/>
      <c r="AA11" s="118"/>
      <c r="AB11" s="117"/>
      <c r="AC11" s="88"/>
      <c r="AD11" s="88"/>
      <c r="AE11" s="88"/>
      <c r="AF11" s="118"/>
      <c r="AG11" s="117"/>
      <c r="AH11" s="88"/>
      <c r="AI11" s="88"/>
      <c r="AJ11" s="88"/>
      <c r="AK11" s="118"/>
      <c r="AL11" s="117"/>
      <c r="AM11" s="88"/>
      <c r="AN11" s="88"/>
      <c r="AO11" s="88"/>
      <c r="AP11" s="118"/>
      <c r="AQ11" s="117"/>
      <c r="AR11" s="88"/>
      <c r="AS11" s="88"/>
      <c r="AT11" s="88"/>
      <c r="AU11" s="118"/>
      <c r="AV11" s="117"/>
      <c r="AW11" s="88"/>
      <c r="AX11" s="88"/>
      <c r="AY11" s="88"/>
      <c r="AZ11" s="118"/>
      <c r="BA11" s="117"/>
      <c r="BB11" s="88"/>
      <c r="BC11" s="88"/>
      <c r="BD11" s="88"/>
      <c r="BE11" s="118"/>
      <c r="BF11" s="117"/>
      <c r="BG11" s="88"/>
      <c r="BH11" s="88"/>
      <c r="BI11" s="88"/>
      <c r="BJ11" s="118"/>
      <c r="BK11" s="119"/>
    </row>
    <row r="12" spans="1:63" ht="15">
      <c r="A12" s="112"/>
      <c r="B12" s="116" t="s">
        <v>280</v>
      </c>
      <c r="C12" s="117"/>
      <c r="D12" s="88"/>
      <c r="E12" s="88"/>
      <c r="F12" s="88"/>
      <c r="G12" s="118"/>
      <c r="H12" s="117"/>
      <c r="I12" s="88"/>
      <c r="J12" s="88"/>
      <c r="K12" s="88"/>
      <c r="L12" s="118"/>
      <c r="M12" s="117"/>
      <c r="N12" s="88"/>
      <c r="O12" s="88"/>
      <c r="P12" s="88"/>
      <c r="Q12" s="118"/>
      <c r="R12" s="117"/>
      <c r="S12" s="88"/>
      <c r="T12" s="88"/>
      <c r="U12" s="88"/>
      <c r="V12" s="118"/>
      <c r="W12" s="117"/>
      <c r="X12" s="88"/>
      <c r="Y12" s="88"/>
      <c r="Z12" s="88"/>
      <c r="AA12" s="118"/>
      <c r="AB12" s="117"/>
      <c r="AC12" s="88"/>
      <c r="AD12" s="88"/>
      <c r="AE12" s="88"/>
      <c r="AF12" s="118"/>
      <c r="AG12" s="117"/>
      <c r="AH12" s="88"/>
      <c r="AI12" s="88"/>
      <c r="AJ12" s="88"/>
      <c r="AK12" s="118"/>
      <c r="AL12" s="117"/>
      <c r="AM12" s="88"/>
      <c r="AN12" s="88"/>
      <c r="AO12" s="88"/>
      <c r="AP12" s="118"/>
      <c r="AQ12" s="117"/>
      <c r="AR12" s="88"/>
      <c r="AS12" s="88"/>
      <c r="AT12" s="88"/>
      <c r="AU12" s="118"/>
      <c r="AV12" s="117"/>
      <c r="AW12" s="88"/>
      <c r="AX12" s="88"/>
      <c r="AY12" s="88"/>
      <c r="AZ12" s="118"/>
      <c r="BA12" s="117"/>
      <c r="BB12" s="88"/>
      <c r="BC12" s="88"/>
      <c r="BD12" s="88"/>
      <c r="BE12" s="118"/>
      <c r="BF12" s="117"/>
      <c r="BG12" s="88"/>
      <c r="BH12" s="88"/>
      <c r="BI12" s="88"/>
      <c r="BJ12" s="118"/>
      <c r="BK12" s="119"/>
    </row>
    <row r="13" spans="1:63" ht="15">
      <c r="A13" s="112" t="s">
        <v>281</v>
      </c>
      <c r="B13" s="115" t="s">
        <v>282</v>
      </c>
      <c r="C13" s="160"/>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2"/>
    </row>
    <row r="14" spans="1:63" ht="15">
      <c r="A14" s="112"/>
      <c r="B14" s="116" t="s">
        <v>276</v>
      </c>
      <c r="C14" s="117"/>
      <c r="D14" s="88"/>
      <c r="E14" s="88"/>
      <c r="F14" s="88"/>
      <c r="G14" s="118"/>
      <c r="H14" s="117"/>
      <c r="I14" s="88"/>
      <c r="J14" s="88"/>
      <c r="K14" s="88"/>
      <c r="L14" s="118"/>
      <c r="M14" s="117"/>
      <c r="N14" s="88"/>
      <c r="O14" s="88"/>
      <c r="P14" s="88"/>
      <c r="Q14" s="118"/>
      <c r="R14" s="117"/>
      <c r="S14" s="88"/>
      <c r="T14" s="88"/>
      <c r="U14" s="88"/>
      <c r="V14" s="118"/>
      <c r="W14" s="117"/>
      <c r="X14" s="88"/>
      <c r="Y14" s="88"/>
      <c r="Z14" s="88"/>
      <c r="AA14" s="118"/>
      <c r="AB14" s="117"/>
      <c r="AC14" s="88"/>
      <c r="AD14" s="88"/>
      <c r="AE14" s="88"/>
      <c r="AF14" s="118"/>
      <c r="AG14" s="117"/>
      <c r="AH14" s="88"/>
      <c r="AI14" s="88"/>
      <c r="AJ14" s="88"/>
      <c r="AK14" s="118"/>
      <c r="AL14" s="117"/>
      <c r="AM14" s="88"/>
      <c r="AN14" s="88"/>
      <c r="AO14" s="88"/>
      <c r="AP14" s="118"/>
      <c r="AQ14" s="117"/>
      <c r="AR14" s="88"/>
      <c r="AS14" s="88"/>
      <c r="AT14" s="88"/>
      <c r="AU14" s="118"/>
      <c r="AV14" s="117"/>
      <c r="AW14" s="88"/>
      <c r="AX14" s="88"/>
      <c r="AY14" s="88"/>
      <c r="AZ14" s="118"/>
      <c r="BA14" s="117"/>
      <c r="BB14" s="88"/>
      <c r="BC14" s="88"/>
      <c r="BD14" s="88"/>
      <c r="BE14" s="118"/>
      <c r="BF14" s="117"/>
      <c r="BG14" s="88"/>
      <c r="BH14" s="88"/>
      <c r="BI14" s="88"/>
      <c r="BJ14" s="118"/>
      <c r="BK14" s="119"/>
    </row>
    <row r="15" spans="1:63" ht="15">
      <c r="A15" s="112"/>
      <c r="B15" s="116" t="s">
        <v>283</v>
      </c>
      <c r="C15" s="117"/>
      <c r="D15" s="88"/>
      <c r="E15" s="88"/>
      <c r="F15" s="88"/>
      <c r="G15" s="118"/>
      <c r="H15" s="117"/>
      <c r="I15" s="88"/>
      <c r="J15" s="88"/>
      <c r="K15" s="88"/>
      <c r="L15" s="118"/>
      <c r="M15" s="117"/>
      <c r="N15" s="88"/>
      <c r="O15" s="88"/>
      <c r="P15" s="88"/>
      <c r="Q15" s="118"/>
      <c r="R15" s="117"/>
      <c r="S15" s="88"/>
      <c r="T15" s="88"/>
      <c r="U15" s="88"/>
      <c r="V15" s="118"/>
      <c r="W15" s="117"/>
      <c r="X15" s="88"/>
      <c r="Y15" s="88"/>
      <c r="Z15" s="88"/>
      <c r="AA15" s="118"/>
      <c r="AB15" s="117"/>
      <c r="AC15" s="88"/>
      <c r="AD15" s="88"/>
      <c r="AE15" s="88"/>
      <c r="AF15" s="118"/>
      <c r="AG15" s="117"/>
      <c r="AH15" s="88"/>
      <c r="AI15" s="88"/>
      <c r="AJ15" s="88"/>
      <c r="AK15" s="118"/>
      <c r="AL15" s="117"/>
      <c r="AM15" s="88"/>
      <c r="AN15" s="88"/>
      <c r="AO15" s="88"/>
      <c r="AP15" s="118"/>
      <c r="AQ15" s="117"/>
      <c r="AR15" s="88"/>
      <c r="AS15" s="88"/>
      <c r="AT15" s="88"/>
      <c r="AU15" s="118"/>
      <c r="AV15" s="117"/>
      <c r="AW15" s="88"/>
      <c r="AX15" s="88"/>
      <c r="AY15" s="88"/>
      <c r="AZ15" s="118"/>
      <c r="BA15" s="117"/>
      <c r="BB15" s="88"/>
      <c r="BC15" s="88"/>
      <c r="BD15" s="88"/>
      <c r="BE15" s="118"/>
      <c r="BF15" s="117"/>
      <c r="BG15" s="88"/>
      <c r="BH15" s="88"/>
      <c r="BI15" s="88"/>
      <c r="BJ15" s="118"/>
      <c r="BK15" s="119"/>
    </row>
    <row r="16" spans="1:63" ht="15">
      <c r="A16" s="112" t="s">
        <v>284</v>
      </c>
      <c r="B16" s="115" t="s">
        <v>285</v>
      </c>
      <c r="C16" s="160"/>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2"/>
    </row>
    <row r="17" spans="1:63" ht="15">
      <c r="A17" s="112"/>
      <c r="B17" s="116" t="s">
        <v>276</v>
      </c>
      <c r="C17" s="117"/>
      <c r="D17" s="88"/>
      <c r="E17" s="88"/>
      <c r="F17" s="88"/>
      <c r="G17" s="118"/>
      <c r="H17" s="117"/>
      <c r="I17" s="88"/>
      <c r="J17" s="88"/>
      <c r="K17" s="88"/>
      <c r="L17" s="118"/>
      <c r="M17" s="117"/>
      <c r="N17" s="88"/>
      <c r="O17" s="88"/>
      <c r="P17" s="88"/>
      <c r="Q17" s="118"/>
      <c r="R17" s="117"/>
      <c r="S17" s="88"/>
      <c r="T17" s="88"/>
      <c r="U17" s="88"/>
      <c r="V17" s="118"/>
      <c r="W17" s="117"/>
      <c r="X17" s="88"/>
      <c r="Y17" s="88"/>
      <c r="Z17" s="88"/>
      <c r="AA17" s="118"/>
      <c r="AB17" s="117"/>
      <c r="AC17" s="88"/>
      <c r="AD17" s="88"/>
      <c r="AE17" s="88"/>
      <c r="AF17" s="118"/>
      <c r="AG17" s="117"/>
      <c r="AH17" s="88"/>
      <c r="AI17" s="88"/>
      <c r="AJ17" s="88"/>
      <c r="AK17" s="118"/>
      <c r="AL17" s="117"/>
      <c r="AM17" s="88"/>
      <c r="AN17" s="88"/>
      <c r="AO17" s="88"/>
      <c r="AP17" s="118"/>
      <c r="AQ17" s="117"/>
      <c r="AR17" s="88"/>
      <c r="AS17" s="88"/>
      <c r="AT17" s="88"/>
      <c r="AU17" s="118"/>
      <c r="AV17" s="117"/>
      <c r="AW17" s="88"/>
      <c r="AX17" s="88"/>
      <c r="AY17" s="88"/>
      <c r="AZ17" s="118"/>
      <c r="BA17" s="117"/>
      <c r="BB17" s="88"/>
      <c r="BC17" s="88"/>
      <c r="BD17" s="88"/>
      <c r="BE17" s="118"/>
      <c r="BF17" s="117"/>
      <c r="BG17" s="88"/>
      <c r="BH17" s="88"/>
      <c r="BI17" s="88"/>
      <c r="BJ17" s="118"/>
      <c r="BK17" s="119"/>
    </row>
    <row r="18" spans="1:63" ht="15">
      <c r="A18" s="112"/>
      <c r="B18" s="116" t="s">
        <v>286</v>
      </c>
      <c r="C18" s="117"/>
      <c r="D18" s="88"/>
      <c r="E18" s="88"/>
      <c r="F18" s="88"/>
      <c r="G18" s="118"/>
      <c r="H18" s="117"/>
      <c r="I18" s="88"/>
      <c r="J18" s="88"/>
      <c r="K18" s="88"/>
      <c r="L18" s="118"/>
      <c r="M18" s="117"/>
      <c r="N18" s="88"/>
      <c r="O18" s="88"/>
      <c r="P18" s="88"/>
      <c r="Q18" s="118"/>
      <c r="R18" s="117"/>
      <c r="S18" s="88"/>
      <c r="T18" s="88"/>
      <c r="U18" s="88"/>
      <c r="V18" s="118"/>
      <c r="W18" s="117"/>
      <c r="X18" s="88"/>
      <c r="Y18" s="88"/>
      <c r="Z18" s="88"/>
      <c r="AA18" s="118"/>
      <c r="AB18" s="117"/>
      <c r="AC18" s="88"/>
      <c r="AD18" s="88"/>
      <c r="AE18" s="88"/>
      <c r="AF18" s="118"/>
      <c r="AG18" s="117"/>
      <c r="AH18" s="88"/>
      <c r="AI18" s="88"/>
      <c r="AJ18" s="88"/>
      <c r="AK18" s="118"/>
      <c r="AL18" s="117"/>
      <c r="AM18" s="88"/>
      <c r="AN18" s="88"/>
      <c r="AO18" s="88"/>
      <c r="AP18" s="118"/>
      <c r="AQ18" s="117"/>
      <c r="AR18" s="88"/>
      <c r="AS18" s="88"/>
      <c r="AT18" s="88"/>
      <c r="AU18" s="118"/>
      <c r="AV18" s="117"/>
      <c r="AW18" s="88"/>
      <c r="AX18" s="88"/>
      <c r="AY18" s="88"/>
      <c r="AZ18" s="118"/>
      <c r="BA18" s="117"/>
      <c r="BB18" s="88"/>
      <c r="BC18" s="88"/>
      <c r="BD18" s="88"/>
      <c r="BE18" s="118"/>
      <c r="BF18" s="117"/>
      <c r="BG18" s="88"/>
      <c r="BH18" s="88"/>
      <c r="BI18" s="88"/>
      <c r="BJ18" s="118"/>
      <c r="BK18" s="119"/>
    </row>
    <row r="19" spans="1:63" ht="15">
      <c r="A19" s="112" t="s">
        <v>287</v>
      </c>
      <c r="B19" s="120" t="s">
        <v>288</v>
      </c>
      <c r="C19" s="160"/>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2"/>
    </row>
    <row r="20" spans="1:63" ht="15">
      <c r="A20" s="112"/>
      <c r="B20" s="116" t="s">
        <v>289</v>
      </c>
      <c r="C20" s="117"/>
      <c r="D20" s="88">
        <v>270.1688954701998</v>
      </c>
      <c r="E20" s="88"/>
      <c r="F20" s="88"/>
      <c r="G20" s="118"/>
      <c r="H20" s="117"/>
      <c r="I20" s="88"/>
      <c r="J20" s="121">
        <v>1063.6797261329702</v>
      </c>
      <c r="K20" s="88"/>
      <c r="L20" s="118"/>
      <c r="M20" s="117"/>
      <c r="N20" s="88"/>
      <c r="O20" s="88"/>
      <c r="P20" s="88"/>
      <c r="Q20" s="118"/>
      <c r="R20" s="117"/>
      <c r="S20" s="88"/>
      <c r="T20" s="121">
        <v>53.78351920982001</v>
      </c>
      <c r="U20" s="88"/>
      <c r="V20" s="118"/>
      <c r="W20" s="117"/>
      <c r="X20" s="88"/>
      <c r="Z20" s="88"/>
      <c r="AA20" s="118"/>
      <c r="AB20" s="117"/>
      <c r="AC20" s="88"/>
      <c r="AD20" s="121">
        <v>42.4847885148</v>
      </c>
      <c r="AE20" s="88"/>
      <c r="AF20" s="118"/>
      <c r="AG20" s="117"/>
      <c r="AH20" s="88"/>
      <c r="AI20" s="88"/>
      <c r="AJ20" s="88"/>
      <c r="AK20" s="118"/>
      <c r="AL20" s="117"/>
      <c r="AM20" s="88"/>
      <c r="AN20" s="121">
        <v>4.7205320572</v>
      </c>
      <c r="AO20" s="88"/>
      <c r="AP20" s="118"/>
      <c r="AQ20" s="117"/>
      <c r="AR20" s="88"/>
      <c r="AS20" s="88"/>
      <c r="AT20" s="88"/>
      <c r="AU20" s="118"/>
      <c r="AV20" s="117"/>
      <c r="AW20" s="88"/>
      <c r="AX20" s="88"/>
      <c r="AY20" s="88"/>
      <c r="AZ20" s="118"/>
      <c r="BA20" s="117"/>
      <c r="BB20" s="88"/>
      <c r="BC20" s="88"/>
      <c r="BD20" s="88"/>
      <c r="BE20" s="118"/>
      <c r="BF20" s="117"/>
      <c r="BG20" s="88"/>
      <c r="BH20" s="88"/>
      <c r="BI20" s="88"/>
      <c r="BJ20" s="118"/>
      <c r="BK20" s="122">
        <f>D20+J20+T20+AD20+AN20</f>
        <v>1434.83746138499</v>
      </c>
    </row>
    <row r="21" spans="1:63" ht="15">
      <c r="A21" s="112"/>
      <c r="B21" s="116" t="s">
        <v>290</v>
      </c>
      <c r="C21" s="117"/>
      <c r="D21" s="88">
        <f>SUM(D20)</f>
        <v>270.1688954701998</v>
      </c>
      <c r="E21" s="88"/>
      <c r="F21" s="88"/>
      <c r="G21" s="118"/>
      <c r="H21" s="117"/>
      <c r="I21" s="88"/>
      <c r="J21" s="121">
        <f>SUM(J20)</f>
        <v>1063.6797261329702</v>
      </c>
      <c r="K21" s="88"/>
      <c r="L21" s="118"/>
      <c r="M21" s="117"/>
      <c r="N21" s="88"/>
      <c r="O21" s="88"/>
      <c r="P21" s="88"/>
      <c r="Q21" s="118"/>
      <c r="R21" s="117"/>
      <c r="S21" s="88"/>
      <c r="T21" s="121">
        <f>SUM(T20)</f>
        <v>53.78351920982001</v>
      </c>
      <c r="U21" s="88"/>
      <c r="V21" s="118"/>
      <c r="W21" s="117"/>
      <c r="X21" s="88"/>
      <c r="Y21" s="88"/>
      <c r="Z21" s="88"/>
      <c r="AA21" s="118"/>
      <c r="AB21" s="117"/>
      <c r="AC21" s="88"/>
      <c r="AD21" s="121">
        <f>SUM(AD20)</f>
        <v>42.4847885148</v>
      </c>
      <c r="AE21" s="88"/>
      <c r="AF21" s="118"/>
      <c r="AG21" s="117"/>
      <c r="AH21" s="88"/>
      <c r="AI21" s="88"/>
      <c r="AJ21" s="88"/>
      <c r="AK21" s="118"/>
      <c r="AL21" s="117"/>
      <c r="AM21" s="88"/>
      <c r="AN21" s="121">
        <f>SUM(AN20)</f>
        <v>4.7205320572</v>
      </c>
      <c r="AO21" s="88"/>
      <c r="AP21" s="118"/>
      <c r="AQ21" s="117"/>
      <c r="AR21" s="88"/>
      <c r="AS21" s="88"/>
      <c r="AT21" s="88"/>
      <c r="AU21" s="118"/>
      <c r="AV21" s="117"/>
      <c r="AW21" s="88"/>
      <c r="AX21" s="88"/>
      <c r="AY21" s="88"/>
      <c r="AZ21" s="118"/>
      <c r="BA21" s="117"/>
      <c r="BB21" s="88"/>
      <c r="BC21" s="88"/>
      <c r="BD21" s="88"/>
      <c r="BE21" s="118"/>
      <c r="BF21" s="117"/>
      <c r="BG21" s="88"/>
      <c r="BH21" s="88"/>
      <c r="BI21" s="88"/>
      <c r="BJ21" s="118"/>
      <c r="BK21" s="122">
        <f>D21+J21+T21+AD21+AN21</f>
        <v>1434.83746138499</v>
      </c>
    </row>
    <row r="22" spans="1:63" ht="15">
      <c r="A22" s="112" t="s">
        <v>291</v>
      </c>
      <c r="B22" s="115" t="s">
        <v>292</v>
      </c>
      <c r="C22" s="160"/>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2"/>
    </row>
    <row r="23" spans="1:63" ht="15">
      <c r="A23" s="112"/>
      <c r="B23" s="116" t="s">
        <v>276</v>
      </c>
      <c r="C23" s="117"/>
      <c r="D23" s="88"/>
      <c r="E23" s="88"/>
      <c r="F23" s="88"/>
      <c r="G23" s="118"/>
      <c r="H23" s="117"/>
      <c r="I23" s="88"/>
      <c r="J23" s="88"/>
      <c r="K23" s="88"/>
      <c r="L23" s="118"/>
      <c r="M23" s="117"/>
      <c r="N23" s="88"/>
      <c r="O23" s="88"/>
      <c r="P23" s="88"/>
      <c r="Q23" s="118"/>
      <c r="R23" s="117"/>
      <c r="S23" s="88"/>
      <c r="T23" s="88"/>
      <c r="U23" s="88"/>
      <c r="V23" s="118"/>
      <c r="W23" s="117"/>
      <c r="X23" s="88"/>
      <c r="Y23" s="88"/>
      <c r="Z23" s="88"/>
      <c r="AA23" s="118"/>
      <c r="AB23" s="117"/>
      <c r="AC23" s="88"/>
      <c r="AD23" s="88"/>
      <c r="AE23" s="88"/>
      <c r="AF23" s="118"/>
      <c r="AG23" s="117"/>
      <c r="AH23" s="88"/>
      <c r="AI23" s="88"/>
      <c r="AJ23" s="88"/>
      <c r="AK23" s="118"/>
      <c r="AL23" s="117"/>
      <c r="AM23" s="88"/>
      <c r="AN23" s="88"/>
      <c r="AO23" s="88"/>
      <c r="AP23" s="118"/>
      <c r="AQ23" s="117"/>
      <c r="AR23" s="88"/>
      <c r="AS23" s="88"/>
      <c r="AT23" s="88"/>
      <c r="AU23" s="118"/>
      <c r="AV23" s="117"/>
      <c r="AW23" s="88"/>
      <c r="AX23" s="88"/>
      <c r="AY23" s="88"/>
      <c r="AZ23" s="118"/>
      <c r="BA23" s="117"/>
      <c r="BB23" s="88"/>
      <c r="BC23" s="88"/>
      <c r="BD23" s="88"/>
      <c r="BE23" s="118"/>
      <c r="BF23" s="117"/>
      <c r="BG23" s="88"/>
      <c r="BH23" s="88"/>
      <c r="BI23" s="88"/>
      <c r="BJ23" s="118"/>
      <c r="BK23" s="119"/>
    </row>
    <row r="24" spans="1:63" ht="15">
      <c r="A24" s="112"/>
      <c r="B24" s="116" t="s">
        <v>293</v>
      </c>
      <c r="C24" s="117"/>
      <c r="D24" s="88"/>
      <c r="E24" s="88"/>
      <c r="F24" s="88"/>
      <c r="G24" s="118"/>
      <c r="H24" s="117"/>
      <c r="I24" s="88"/>
      <c r="J24" s="88"/>
      <c r="K24" s="88"/>
      <c r="L24" s="118"/>
      <c r="M24" s="117"/>
      <c r="N24" s="88"/>
      <c r="O24" s="88"/>
      <c r="P24" s="88"/>
      <c r="Q24" s="118"/>
      <c r="R24" s="117"/>
      <c r="S24" s="88"/>
      <c r="T24" s="88"/>
      <c r="U24" s="88"/>
      <c r="V24" s="118"/>
      <c r="W24" s="117"/>
      <c r="X24" s="88"/>
      <c r="Y24" s="88"/>
      <c r="Z24" s="88"/>
      <c r="AA24" s="118"/>
      <c r="AB24" s="117"/>
      <c r="AC24" s="88"/>
      <c r="AD24" s="88"/>
      <c r="AE24" s="88"/>
      <c r="AF24" s="118"/>
      <c r="AG24" s="117"/>
      <c r="AH24" s="88"/>
      <c r="AI24" s="88"/>
      <c r="AJ24" s="88"/>
      <c r="AK24" s="118"/>
      <c r="AL24" s="117"/>
      <c r="AM24" s="88"/>
      <c r="AN24" s="88"/>
      <c r="AO24" s="88"/>
      <c r="AP24" s="118"/>
      <c r="AQ24" s="117"/>
      <c r="AR24" s="88"/>
      <c r="AS24" s="88"/>
      <c r="AT24" s="88"/>
      <c r="AU24" s="118"/>
      <c r="AV24" s="117"/>
      <c r="AW24" s="88"/>
      <c r="AX24" s="88"/>
      <c r="AY24" s="88"/>
      <c r="AZ24" s="118"/>
      <c r="BA24" s="117"/>
      <c r="BB24" s="88"/>
      <c r="BC24" s="88"/>
      <c r="BD24" s="88"/>
      <c r="BE24" s="118"/>
      <c r="BF24" s="117"/>
      <c r="BG24" s="88"/>
      <c r="BH24" s="88"/>
      <c r="BI24" s="88"/>
      <c r="BJ24" s="118"/>
      <c r="BK24" s="119"/>
    </row>
    <row r="25" spans="1:63" ht="15">
      <c r="A25" s="112"/>
      <c r="B25" s="123" t="s">
        <v>294</v>
      </c>
      <c r="C25" s="117"/>
      <c r="D25" s="88"/>
      <c r="E25" s="88"/>
      <c r="F25" s="88"/>
      <c r="G25" s="118"/>
      <c r="H25" s="117"/>
      <c r="I25" s="88"/>
      <c r="J25" s="88"/>
      <c r="K25" s="88"/>
      <c r="L25" s="118"/>
      <c r="M25" s="117"/>
      <c r="N25" s="88"/>
      <c r="O25" s="88"/>
      <c r="P25" s="88"/>
      <c r="Q25" s="118"/>
      <c r="R25" s="117"/>
      <c r="S25" s="88"/>
      <c r="T25" s="88"/>
      <c r="U25" s="88"/>
      <c r="V25" s="118"/>
      <c r="W25" s="117"/>
      <c r="X25" s="88"/>
      <c r="Y25" s="88"/>
      <c r="Z25" s="88"/>
      <c r="AA25" s="118"/>
      <c r="AB25" s="117"/>
      <c r="AC25" s="88"/>
      <c r="AD25" s="88"/>
      <c r="AE25" s="88"/>
      <c r="AF25" s="118"/>
      <c r="AG25" s="117"/>
      <c r="AH25" s="88"/>
      <c r="AI25" s="88"/>
      <c r="AJ25" s="88"/>
      <c r="AK25" s="118"/>
      <c r="AL25" s="117"/>
      <c r="AM25" s="88"/>
      <c r="AN25" s="88"/>
      <c r="AO25" s="88"/>
      <c r="AP25" s="118"/>
      <c r="AQ25" s="117"/>
      <c r="AR25" s="88"/>
      <c r="AS25" s="88"/>
      <c r="AT25" s="88"/>
      <c r="AU25" s="118"/>
      <c r="AV25" s="117"/>
      <c r="AW25" s="88"/>
      <c r="AX25" s="88"/>
      <c r="AY25" s="88"/>
      <c r="AZ25" s="118"/>
      <c r="BA25" s="117"/>
      <c r="BB25" s="88"/>
      <c r="BC25" s="88"/>
      <c r="BD25" s="88"/>
      <c r="BE25" s="118"/>
      <c r="BF25" s="117"/>
      <c r="BG25" s="88"/>
      <c r="BH25" s="88"/>
      <c r="BI25" s="88"/>
      <c r="BJ25" s="118"/>
      <c r="BK25" s="119"/>
    </row>
    <row r="26" spans="1:63" ht="3.75" customHeight="1">
      <c r="A26" s="112"/>
      <c r="B26" s="124"/>
      <c r="C26" s="160"/>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2"/>
    </row>
    <row r="27" spans="1:63" ht="15">
      <c r="A27" s="112" t="s">
        <v>295</v>
      </c>
      <c r="B27" s="113" t="s">
        <v>296</v>
      </c>
      <c r="C27" s="160"/>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2"/>
    </row>
    <row r="28" spans="1:63" s="125" customFormat="1" ht="15">
      <c r="A28" s="112" t="s">
        <v>274</v>
      </c>
      <c r="B28" s="115" t="s">
        <v>297</v>
      </c>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7"/>
    </row>
    <row r="29" spans="1:63" s="125" customFormat="1" ht="15">
      <c r="A29" s="112"/>
      <c r="B29" s="116" t="s">
        <v>276</v>
      </c>
      <c r="C29" s="126"/>
      <c r="D29" s="127"/>
      <c r="E29" s="127"/>
      <c r="F29" s="127"/>
      <c r="G29" s="128"/>
      <c r="H29" s="126"/>
      <c r="I29" s="127"/>
      <c r="J29" s="127"/>
      <c r="K29" s="127"/>
      <c r="L29" s="128"/>
      <c r="M29" s="126"/>
      <c r="N29" s="127"/>
      <c r="O29" s="127"/>
      <c r="P29" s="127"/>
      <c r="Q29" s="128"/>
      <c r="R29" s="126"/>
      <c r="S29" s="127"/>
      <c r="T29" s="127"/>
      <c r="U29" s="127"/>
      <c r="V29" s="128"/>
      <c r="W29" s="126"/>
      <c r="X29" s="127"/>
      <c r="Y29" s="127"/>
      <c r="Z29" s="127"/>
      <c r="AA29" s="128"/>
      <c r="AB29" s="126"/>
      <c r="AC29" s="127"/>
      <c r="AD29" s="127"/>
      <c r="AE29" s="127"/>
      <c r="AF29" s="128"/>
      <c r="AG29" s="126"/>
      <c r="AH29" s="127"/>
      <c r="AI29" s="127"/>
      <c r="AJ29" s="127"/>
      <c r="AK29" s="128"/>
      <c r="AL29" s="126"/>
      <c r="AM29" s="127"/>
      <c r="AN29" s="127"/>
      <c r="AO29" s="127"/>
      <c r="AP29" s="128"/>
      <c r="AQ29" s="126"/>
      <c r="AR29" s="127"/>
      <c r="AS29" s="127"/>
      <c r="AT29" s="127"/>
      <c r="AU29" s="128"/>
      <c r="AV29" s="126"/>
      <c r="AW29" s="127"/>
      <c r="AX29" s="127"/>
      <c r="AY29" s="127"/>
      <c r="AZ29" s="128"/>
      <c r="BA29" s="126"/>
      <c r="BB29" s="127"/>
      <c r="BC29" s="127"/>
      <c r="BD29" s="127"/>
      <c r="BE29" s="128"/>
      <c r="BF29" s="126"/>
      <c r="BG29" s="127"/>
      <c r="BH29" s="127"/>
      <c r="BI29" s="127"/>
      <c r="BJ29" s="128"/>
      <c r="BK29" s="112"/>
    </row>
    <row r="30" spans="1:63" s="125" customFormat="1" ht="15">
      <c r="A30" s="112"/>
      <c r="B30" s="116" t="s">
        <v>277</v>
      </c>
      <c r="C30" s="126"/>
      <c r="D30" s="127"/>
      <c r="E30" s="127"/>
      <c r="F30" s="127"/>
      <c r="G30" s="128"/>
      <c r="H30" s="126"/>
      <c r="I30" s="127"/>
      <c r="J30" s="127"/>
      <c r="K30" s="127"/>
      <c r="L30" s="128"/>
      <c r="M30" s="126"/>
      <c r="N30" s="127"/>
      <c r="O30" s="127"/>
      <c r="P30" s="127"/>
      <c r="Q30" s="128"/>
      <c r="R30" s="126"/>
      <c r="S30" s="127"/>
      <c r="T30" s="127"/>
      <c r="U30" s="127"/>
      <c r="V30" s="128"/>
      <c r="W30" s="126"/>
      <c r="X30" s="127"/>
      <c r="Y30" s="127"/>
      <c r="Z30" s="127"/>
      <c r="AA30" s="128"/>
      <c r="AB30" s="126"/>
      <c r="AC30" s="127"/>
      <c r="AD30" s="127"/>
      <c r="AE30" s="127"/>
      <c r="AF30" s="128"/>
      <c r="AG30" s="126"/>
      <c r="AH30" s="127"/>
      <c r="AI30" s="127"/>
      <c r="AJ30" s="127"/>
      <c r="AK30" s="128"/>
      <c r="AL30" s="126"/>
      <c r="AM30" s="127"/>
      <c r="AN30" s="127"/>
      <c r="AO30" s="127"/>
      <c r="AP30" s="128"/>
      <c r="AQ30" s="126"/>
      <c r="AR30" s="127"/>
      <c r="AS30" s="127"/>
      <c r="AT30" s="127"/>
      <c r="AU30" s="128"/>
      <c r="AV30" s="126"/>
      <c r="AW30" s="127"/>
      <c r="AX30" s="127"/>
      <c r="AY30" s="127"/>
      <c r="AZ30" s="128"/>
      <c r="BA30" s="126"/>
      <c r="BB30" s="127"/>
      <c r="BC30" s="127"/>
      <c r="BD30" s="127"/>
      <c r="BE30" s="128"/>
      <c r="BF30" s="126"/>
      <c r="BG30" s="127"/>
      <c r="BH30" s="127"/>
      <c r="BI30" s="127"/>
      <c r="BJ30" s="128"/>
      <c r="BK30" s="112"/>
    </row>
    <row r="31" spans="1:63" ht="15">
      <c r="A31" s="112" t="s">
        <v>278</v>
      </c>
      <c r="B31" s="115" t="s">
        <v>298</v>
      </c>
      <c r="C31" s="160"/>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2"/>
    </row>
    <row r="32" spans="1:63" ht="15">
      <c r="A32" s="112"/>
      <c r="B32" s="116" t="s">
        <v>276</v>
      </c>
      <c r="C32" s="117"/>
      <c r="D32" s="88"/>
      <c r="E32" s="88"/>
      <c r="F32" s="88"/>
      <c r="G32" s="118"/>
      <c r="H32" s="117"/>
      <c r="I32" s="88"/>
      <c r="J32" s="88"/>
      <c r="K32" s="88"/>
      <c r="L32" s="118"/>
      <c r="M32" s="117"/>
      <c r="N32" s="88"/>
      <c r="O32" s="88"/>
      <c r="P32" s="88"/>
      <c r="Q32" s="118"/>
      <c r="R32" s="117"/>
      <c r="S32" s="88"/>
      <c r="T32" s="88"/>
      <c r="U32" s="88"/>
      <c r="V32" s="118"/>
      <c r="W32" s="117"/>
      <c r="X32" s="88"/>
      <c r="Y32" s="88"/>
      <c r="Z32" s="88"/>
      <c r="AA32" s="118"/>
      <c r="AB32" s="117"/>
      <c r="AC32" s="88"/>
      <c r="AD32" s="88"/>
      <c r="AE32" s="88"/>
      <c r="AF32" s="118"/>
      <c r="AG32" s="117"/>
      <c r="AH32" s="88"/>
      <c r="AI32" s="88"/>
      <c r="AJ32" s="88"/>
      <c r="AK32" s="118"/>
      <c r="AL32" s="117"/>
      <c r="AM32" s="88"/>
      <c r="AN32" s="88"/>
      <c r="AO32" s="88"/>
      <c r="AP32" s="118"/>
      <c r="AQ32" s="117"/>
      <c r="AR32" s="88"/>
      <c r="AS32" s="88"/>
      <c r="AT32" s="88"/>
      <c r="AU32" s="118"/>
      <c r="AV32" s="117"/>
      <c r="AW32" s="88"/>
      <c r="AX32" s="88"/>
      <c r="AY32" s="88"/>
      <c r="AZ32" s="118"/>
      <c r="BA32" s="117"/>
      <c r="BB32" s="88"/>
      <c r="BC32" s="88"/>
      <c r="BD32" s="88"/>
      <c r="BE32" s="118"/>
      <c r="BF32" s="117"/>
      <c r="BG32" s="88"/>
      <c r="BH32" s="88"/>
      <c r="BI32" s="88"/>
      <c r="BJ32" s="118"/>
      <c r="BK32" s="119"/>
    </row>
    <row r="33" spans="1:63" ht="15">
      <c r="A33" s="112"/>
      <c r="B33" s="116" t="s">
        <v>280</v>
      </c>
      <c r="C33" s="117"/>
      <c r="D33" s="88"/>
      <c r="E33" s="88"/>
      <c r="F33" s="88"/>
      <c r="G33" s="118"/>
      <c r="H33" s="117"/>
      <c r="I33" s="88"/>
      <c r="J33" s="88"/>
      <c r="K33" s="88"/>
      <c r="L33" s="118"/>
      <c r="M33" s="117"/>
      <c r="N33" s="88"/>
      <c r="O33" s="88"/>
      <c r="P33" s="88"/>
      <c r="Q33" s="118"/>
      <c r="R33" s="117"/>
      <c r="S33" s="88"/>
      <c r="T33" s="88"/>
      <c r="U33" s="88"/>
      <c r="V33" s="118"/>
      <c r="W33" s="117"/>
      <c r="X33" s="88"/>
      <c r="Y33" s="88"/>
      <c r="Z33" s="88"/>
      <c r="AA33" s="118"/>
      <c r="AB33" s="117"/>
      <c r="AC33" s="88"/>
      <c r="AD33" s="88"/>
      <c r="AE33" s="88"/>
      <c r="AF33" s="118"/>
      <c r="AG33" s="117"/>
      <c r="AH33" s="88"/>
      <c r="AI33" s="88"/>
      <c r="AJ33" s="88"/>
      <c r="AK33" s="118"/>
      <c r="AL33" s="117"/>
      <c r="AM33" s="88"/>
      <c r="AN33" s="88"/>
      <c r="AO33" s="88"/>
      <c r="AP33" s="118"/>
      <c r="AQ33" s="117"/>
      <c r="AR33" s="88"/>
      <c r="AS33" s="88"/>
      <c r="AT33" s="88"/>
      <c r="AU33" s="118"/>
      <c r="AV33" s="117"/>
      <c r="AW33" s="88"/>
      <c r="AX33" s="88"/>
      <c r="AY33" s="88"/>
      <c r="AZ33" s="118"/>
      <c r="BA33" s="117"/>
      <c r="BB33" s="88"/>
      <c r="BC33" s="88"/>
      <c r="BD33" s="88"/>
      <c r="BE33" s="118"/>
      <c r="BF33" s="117"/>
      <c r="BG33" s="88"/>
      <c r="BH33" s="88"/>
      <c r="BI33" s="88"/>
      <c r="BJ33" s="118"/>
      <c r="BK33" s="119"/>
    </row>
    <row r="34" spans="1:63" ht="15">
      <c r="A34" s="112"/>
      <c r="B34" s="123" t="s">
        <v>299</v>
      </c>
      <c r="C34" s="117"/>
      <c r="D34" s="88"/>
      <c r="E34" s="88"/>
      <c r="F34" s="88"/>
      <c r="G34" s="118"/>
      <c r="H34" s="117"/>
      <c r="I34" s="88"/>
      <c r="J34" s="88"/>
      <c r="K34" s="88"/>
      <c r="L34" s="118"/>
      <c r="M34" s="117"/>
      <c r="N34" s="88"/>
      <c r="O34" s="88"/>
      <c r="P34" s="88"/>
      <c r="Q34" s="118"/>
      <c r="R34" s="117"/>
      <c r="S34" s="88"/>
      <c r="T34" s="88"/>
      <c r="U34" s="88"/>
      <c r="V34" s="118"/>
      <c r="W34" s="117"/>
      <c r="X34" s="88"/>
      <c r="Y34" s="88"/>
      <c r="Z34" s="88"/>
      <c r="AA34" s="118"/>
      <c r="AB34" s="117"/>
      <c r="AC34" s="88"/>
      <c r="AD34" s="88"/>
      <c r="AE34" s="88"/>
      <c r="AF34" s="118"/>
      <c r="AG34" s="117"/>
      <c r="AH34" s="88"/>
      <c r="AI34" s="88"/>
      <c r="AJ34" s="88"/>
      <c r="AK34" s="118"/>
      <c r="AL34" s="117"/>
      <c r="AM34" s="88"/>
      <c r="AN34" s="88"/>
      <c r="AO34" s="88"/>
      <c r="AP34" s="118"/>
      <c r="AQ34" s="117"/>
      <c r="AR34" s="88"/>
      <c r="AS34" s="88"/>
      <c r="AT34" s="88"/>
      <c r="AU34" s="118"/>
      <c r="AV34" s="117"/>
      <c r="AW34" s="88"/>
      <c r="AX34" s="88"/>
      <c r="AY34" s="88"/>
      <c r="AZ34" s="118"/>
      <c r="BA34" s="117"/>
      <c r="BB34" s="88"/>
      <c r="BC34" s="88"/>
      <c r="BD34" s="88"/>
      <c r="BE34" s="118"/>
      <c r="BF34" s="117"/>
      <c r="BG34" s="88"/>
      <c r="BH34" s="88"/>
      <c r="BI34" s="88"/>
      <c r="BJ34" s="118"/>
      <c r="BK34" s="119"/>
    </row>
    <row r="35" spans="1:63" ht="3" customHeight="1">
      <c r="A35" s="112"/>
      <c r="B35" s="115"/>
      <c r="C35" s="160"/>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2"/>
    </row>
    <row r="36" spans="1:63" ht="15">
      <c r="A36" s="112" t="s">
        <v>300</v>
      </c>
      <c r="B36" s="113" t="s">
        <v>301</v>
      </c>
      <c r="C36" s="160"/>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2"/>
    </row>
    <row r="37" spans="1:63" ht="15">
      <c r="A37" s="112" t="s">
        <v>274</v>
      </c>
      <c r="B37" s="115" t="s">
        <v>302</v>
      </c>
      <c r="C37" s="160"/>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2"/>
    </row>
    <row r="38" spans="1:63" ht="15">
      <c r="A38" s="112"/>
      <c r="B38" s="116" t="s">
        <v>276</v>
      </c>
      <c r="C38" s="117"/>
      <c r="D38" s="88"/>
      <c r="E38" s="88"/>
      <c r="F38" s="88"/>
      <c r="G38" s="118"/>
      <c r="H38" s="117"/>
      <c r="I38" s="88"/>
      <c r="J38" s="88"/>
      <c r="K38" s="88"/>
      <c r="L38" s="118"/>
      <c r="M38" s="117"/>
      <c r="N38" s="88"/>
      <c r="O38" s="88"/>
      <c r="P38" s="88"/>
      <c r="Q38" s="118"/>
      <c r="R38" s="117"/>
      <c r="S38" s="88"/>
      <c r="T38" s="88"/>
      <c r="U38" s="88"/>
      <c r="V38" s="118"/>
      <c r="W38" s="117"/>
      <c r="X38" s="88"/>
      <c r="Y38" s="88"/>
      <c r="Z38" s="88"/>
      <c r="AA38" s="118"/>
      <c r="AB38" s="117"/>
      <c r="AC38" s="88"/>
      <c r="AD38" s="88"/>
      <c r="AE38" s="88"/>
      <c r="AF38" s="118"/>
      <c r="AG38" s="117"/>
      <c r="AH38" s="88"/>
      <c r="AI38" s="88"/>
      <c r="AJ38" s="88"/>
      <c r="AK38" s="118"/>
      <c r="AL38" s="117"/>
      <c r="AM38" s="88"/>
      <c r="AN38" s="88"/>
      <c r="AO38" s="88"/>
      <c r="AP38" s="118"/>
      <c r="AQ38" s="117"/>
      <c r="AR38" s="88"/>
      <c r="AS38" s="88"/>
      <c r="AT38" s="88"/>
      <c r="AU38" s="118"/>
      <c r="AV38" s="117"/>
      <c r="AW38" s="88"/>
      <c r="AX38" s="88"/>
      <c r="AY38" s="88"/>
      <c r="AZ38" s="118"/>
      <c r="BA38" s="117"/>
      <c r="BB38" s="88"/>
      <c r="BC38" s="88"/>
      <c r="BD38" s="88"/>
      <c r="BE38" s="118"/>
      <c r="BF38" s="117"/>
      <c r="BG38" s="88"/>
      <c r="BH38" s="88"/>
      <c r="BI38" s="88"/>
      <c r="BJ38" s="118"/>
      <c r="BK38" s="119"/>
    </row>
    <row r="39" spans="1:63" ht="15">
      <c r="A39" s="112"/>
      <c r="B39" s="123" t="s">
        <v>303</v>
      </c>
      <c r="C39" s="117"/>
      <c r="D39" s="88"/>
      <c r="E39" s="88"/>
      <c r="F39" s="88"/>
      <c r="G39" s="118"/>
      <c r="H39" s="117"/>
      <c r="I39" s="88"/>
      <c r="J39" s="88"/>
      <c r="K39" s="88"/>
      <c r="L39" s="118"/>
      <c r="M39" s="117"/>
      <c r="N39" s="88"/>
      <c r="O39" s="88"/>
      <c r="P39" s="88"/>
      <c r="Q39" s="118"/>
      <c r="R39" s="117"/>
      <c r="S39" s="88"/>
      <c r="T39" s="88"/>
      <c r="U39" s="88"/>
      <c r="V39" s="118"/>
      <c r="W39" s="117"/>
      <c r="X39" s="88"/>
      <c r="Y39" s="88"/>
      <c r="Z39" s="88"/>
      <c r="AA39" s="118"/>
      <c r="AB39" s="117"/>
      <c r="AC39" s="88"/>
      <c r="AD39" s="88"/>
      <c r="AE39" s="88"/>
      <c r="AF39" s="118"/>
      <c r="AG39" s="117"/>
      <c r="AH39" s="88"/>
      <c r="AI39" s="88"/>
      <c r="AJ39" s="88"/>
      <c r="AK39" s="118"/>
      <c r="AL39" s="117"/>
      <c r="AM39" s="88"/>
      <c r="AN39" s="88"/>
      <c r="AO39" s="88"/>
      <c r="AP39" s="118"/>
      <c r="AQ39" s="117"/>
      <c r="AR39" s="88"/>
      <c r="AS39" s="88"/>
      <c r="AT39" s="88"/>
      <c r="AU39" s="118"/>
      <c r="AV39" s="117"/>
      <c r="AW39" s="88"/>
      <c r="AX39" s="88"/>
      <c r="AY39" s="88"/>
      <c r="AZ39" s="118"/>
      <c r="BA39" s="117"/>
      <c r="BB39" s="88"/>
      <c r="BC39" s="88"/>
      <c r="BD39" s="88"/>
      <c r="BE39" s="118"/>
      <c r="BF39" s="117"/>
      <c r="BG39" s="88"/>
      <c r="BH39" s="88"/>
      <c r="BI39" s="88"/>
      <c r="BJ39" s="118"/>
      <c r="BK39" s="119"/>
    </row>
    <row r="40" spans="1:63" ht="2.25" customHeight="1">
      <c r="A40" s="112"/>
      <c r="B40" s="115"/>
      <c r="C40" s="160"/>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2"/>
    </row>
    <row r="41" spans="1:63" ht="15">
      <c r="A41" s="112" t="s">
        <v>304</v>
      </c>
      <c r="B41" s="113" t="s">
        <v>305</v>
      </c>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2"/>
    </row>
    <row r="42" spans="1:63" ht="15">
      <c r="A42" s="112" t="s">
        <v>274</v>
      </c>
      <c r="B42" s="115" t="s">
        <v>306</v>
      </c>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2"/>
    </row>
    <row r="43" spans="1:63" ht="15">
      <c r="A43" s="112"/>
      <c r="B43" s="116" t="s">
        <v>276</v>
      </c>
      <c r="C43" s="117"/>
      <c r="D43" s="88"/>
      <c r="E43" s="88"/>
      <c r="F43" s="88"/>
      <c r="G43" s="118"/>
      <c r="H43" s="117"/>
      <c r="I43" s="88"/>
      <c r="J43" s="88"/>
      <c r="K43" s="88"/>
      <c r="L43" s="118"/>
      <c r="M43" s="117"/>
      <c r="N43" s="88"/>
      <c r="O43" s="88"/>
      <c r="P43" s="88"/>
      <c r="Q43" s="118"/>
      <c r="R43" s="117"/>
      <c r="S43" s="88"/>
      <c r="T43" s="88"/>
      <c r="U43" s="88"/>
      <c r="V43" s="118"/>
      <c r="W43" s="117"/>
      <c r="X43" s="88"/>
      <c r="Y43" s="88"/>
      <c r="Z43" s="88"/>
      <c r="AA43" s="118"/>
      <c r="AB43" s="117"/>
      <c r="AC43" s="88"/>
      <c r="AD43" s="88"/>
      <c r="AE43" s="88"/>
      <c r="AF43" s="118"/>
      <c r="AG43" s="117"/>
      <c r="AH43" s="88"/>
      <c r="AI43" s="88"/>
      <c r="AJ43" s="88"/>
      <c r="AK43" s="118"/>
      <c r="AL43" s="117"/>
      <c r="AM43" s="88"/>
      <c r="AN43" s="88"/>
      <c r="AO43" s="88"/>
      <c r="AP43" s="118"/>
      <c r="AQ43" s="117"/>
      <c r="AR43" s="88"/>
      <c r="AS43" s="88"/>
      <c r="AT43" s="88"/>
      <c r="AU43" s="118"/>
      <c r="AV43" s="117"/>
      <c r="AW43" s="88"/>
      <c r="AX43" s="88"/>
      <c r="AY43" s="88"/>
      <c r="AZ43" s="118"/>
      <c r="BA43" s="117"/>
      <c r="BB43" s="88"/>
      <c r="BC43" s="88"/>
      <c r="BD43" s="88"/>
      <c r="BE43" s="118"/>
      <c r="BF43" s="117"/>
      <c r="BG43" s="88"/>
      <c r="BH43" s="88"/>
      <c r="BI43" s="88"/>
      <c r="BJ43" s="118"/>
      <c r="BK43" s="119"/>
    </row>
    <row r="44" spans="1:63" ht="15">
      <c r="A44" s="112"/>
      <c r="B44" s="116" t="s">
        <v>277</v>
      </c>
      <c r="C44" s="117"/>
      <c r="D44" s="88"/>
      <c r="E44" s="88"/>
      <c r="F44" s="88"/>
      <c r="G44" s="118"/>
      <c r="H44" s="117"/>
      <c r="I44" s="88"/>
      <c r="J44" s="88"/>
      <c r="K44" s="88"/>
      <c r="L44" s="118"/>
      <c r="M44" s="117"/>
      <c r="N44" s="88"/>
      <c r="O44" s="88"/>
      <c r="P44" s="88"/>
      <c r="Q44" s="118"/>
      <c r="R44" s="117"/>
      <c r="S44" s="88"/>
      <c r="T44" s="88"/>
      <c r="U44" s="88"/>
      <c r="V44" s="118"/>
      <c r="W44" s="117"/>
      <c r="X44" s="88"/>
      <c r="Y44" s="88"/>
      <c r="Z44" s="88"/>
      <c r="AA44" s="118"/>
      <c r="AB44" s="117"/>
      <c r="AC44" s="88"/>
      <c r="AD44" s="88"/>
      <c r="AE44" s="88"/>
      <c r="AF44" s="118"/>
      <c r="AG44" s="117"/>
      <c r="AH44" s="88"/>
      <c r="AI44" s="88"/>
      <c r="AJ44" s="88"/>
      <c r="AK44" s="118"/>
      <c r="AL44" s="117"/>
      <c r="AM44" s="88"/>
      <c r="AN44" s="88"/>
      <c r="AO44" s="88"/>
      <c r="AP44" s="118"/>
      <c r="AQ44" s="117"/>
      <c r="AR44" s="88"/>
      <c r="AS44" s="88"/>
      <c r="AT44" s="88"/>
      <c r="AU44" s="118"/>
      <c r="AV44" s="117"/>
      <c r="AW44" s="88"/>
      <c r="AX44" s="88"/>
      <c r="AY44" s="88"/>
      <c r="AZ44" s="118"/>
      <c r="BA44" s="117"/>
      <c r="BB44" s="88"/>
      <c r="BC44" s="88"/>
      <c r="BD44" s="88"/>
      <c r="BE44" s="118"/>
      <c r="BF44" s="117"/>
      <c r="BG44" s="88"/>
      <c r="BH44" s="88"/>
      <c r="BI44" s="88"/>
      <c r="BJ44" s="118"/>
      <c r="BK44" s="119"/>
    </row>
    <row r="45" spans="1:63" ht="15">
      <c r="A45" s="112" t="s">
        <v>278</v>
      </c>
      <c r="B45" s="115" t="s">
        <v>307</v>
      </c>
      <c r="C45" s="160"/>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2"/>
    </row>
    <row r="46" spans="1:63" ht="15">
      <c r="A46" s="112"/>
      <c r="B46" s="116" t="s">
        <v>276</v>
      </c>
      <c r="C46" s="117"/>
      <c r="D46" s="88"/>
      <c r="E46" s="88"/>
      <c r="F46" s="88"/>
      <c r="G46" s="118"/>
      <c r="H46" s="117"/>
      <c r="I46" s="88"/>
      <c r="J46" s="88"/>
      <c r="K46" s="88"/>
      <c r="L46" s="118"/>
      <c r="M46" s="117"/>
      <c r="N46" s="88"/>
      <c r="O46" s="88"/>
      <c r="P46" s="88"/>
      <c r="Q46" s="118"/>
      <c r="R46" s="117"/>
      <c r="S46" s="88"/>
      <c r="T46" s="88"/>
      <c r="U46" s="88"/>
      <c r="V46" s="118"/>
      <c r="W46" s="117"/>
      <c r="X46" s="88"/>
      <c r="Y46" s="88"/>
      <c r="Z46" s="88"/>
      <c r="AA46" s="118"/>
      <c r="AB46" s="117"/>
      <c r="AC46" s="88"/>
      <c r="AD46" s="88"/>
      <c r="AE46" s="88"/>
      <c r="AF46" s="118"/>
      <c r="AG46" s="117"/>
      <c r="AH46" s="88"/>
      <c r="AI46" s="88"/>
      <c r="AJ46" s="88"/>
      <c r="AK46" s="118"/>
      <c r="AL46" s="117"/>
      <c r="AM46" s="88"/>
      <c r="AN46" s="88"/>
      <c r="AO46" s="88"/>
      <c r="AP46" s="118"/>
      <c r="AQ46" s="117"/>
      <c r="AR46" s="88"/>
      <c r="AS46" s="88"/>
      <c r="AT46" s="88"/>
      <c r="AU46" s="118"/>
      <c r="AV46" s="117"/>
      <c r="AW46" s="88"/>
      <c r="AX46" s="88"/>
      <c r="AY46" s="88"/>
      <c r="AZ46" s="118"/>
      <c r="BA46" s="117"/>
      <c r="BB46" s="88"/>
      <c r="BC46" s="88"/>
      <c r="BD46" s="88"/>
      <c r="BE46" s="118"/>
      <c r="BF46" s="117"/>
      <c r="BG46" s="88"/>
      <c r="BH46" s="88"/>
      <c r="BI46" s="88"/>
      <c r="BJ46" s="118"/>
      <c r="BK46" s="119"/>
    </row>
    <row r="47" spans="1:63" ht="15">
      <c r="A47" s="112"/>
      <c r="B47" s="116" t="s">
        <v>280</v>
      </c>
      <c r="C47" s="117"/>
      <c r="D47" s="88"/>
      <c r="E47" s="88"/>
      <c r="F47" s="88"/>
      <c r="G47" s="118"/>
      <c r="H47" s="117"/>
      <c r="I47" s="88"/>
      <c r="J47" s="88"/>
      <c r="K47" s="88"/>
      <c r="L47" s="118"/>
      <c r="M47" s="117"/>
      <c r="N47" s="88"/>
      <c r="O47" s="88"/>
      <c r="P47" s="88"/>
      <c r="Q47" s="118"/>
      <c r="R47" s="117"/>
      <c r="S47" s="88"/>
      <c r="T47" s="88"/>
      <c r="U47" s="88"/>
      <c r="V47" s="118"/>
      <c r="W47" s="117"/>
      <c r="X47" s="88"/>
      <c r="Y47" s="88"/>
      <c r="Z47" s="88"/>
      <c r="AA47" s="118"/>
      <c r="AB47" s="117"/>
      <c r="AC47" s="88"/>
      <c r="AD47" s="88"/>
      <c r="AE47" s="88"/>
      <c r="AF47" s="118"/>
      <c r="AG47" s="117"/>
      <c r="AH47" s="88"/>
      <c r="AI47" s="88"/>
      <c r="AJ47" s="88"/>
      <c r="AK47" s="118"/>
      <c r="AL47" s="117"/>
      <c r="AM47" s="88"/>
      <c r="AN47" s="88"/>
      <c r="AO47" s="88"/>
      <c r="AP47" s="118"/>
      <c r="AQ47" s="117"/>
      <c r="AR47" s="88"/>
      <c r="AS47" s="88"/>
      <c r="AT47" s="88"/>
      <c r="AU47" s="118"/>
      <c r="AV47" s="117"/>
      <c r="AW47" s="88"/>
      <c r="AX47" s="88"/>
      <c r="AY47" s="88"/>
      <c r="AZ47" s="118"/>
      <c r="BA47" s="117"/>
      <c r="BB47" s="88"/>
      <c r="BC47" s="88"/>
      <c r="BD47" s="88"/>
      <c r="BE47" s="118"/>
      <c r="BF47" s="117"/>
      <c r="BG47" s="88"/>
      <c r="BH47" s="88"/>
      <c r="BI47" s="88"/>
      <c r="BJ47" s="118"/>
      <c r="BK47" s="119"/>
    </row>
    <row r="48" spans="1:63" ht="15">
      <c r="A48" s="112"/>
      <c r="B48" s="123" t="s">
        <v>299</v>
      </c>
      <c r="C48" s="117"/>
      <c r="D48" s="88"/>
      <c r="E48" s="88"/>
      <c r="F48" s="88"/>
      <c r="G48" s="118"/>
      <c r="H48" s="117"/>
      <c r="I48" s="88"/>
      <c r="J48" s="88"/>
      <c r="K48" s="88"/>
      <c r="L48" s="118"/>
      <c r="M48" s="117"/>
      <c r="N48" s="88"/>
      <c r="O48" s="88"/>
      <c r="P48" s="88"/>
      <c r="Q48" s="118"/>
      <c r="R48" s="117"/>
      <c r="S48" s="88"/>
      <c r="T48" s="88"/>
      <c r="U48" s="88"/>
      <c r="V48" s="118"/>
      <c r="W48" s="117"/>
      <c r="X48" s="88"/>
      <c r="Y48" s="88"/>
      <c r="Z48" s="88"/>
      <c r="AA48" s="118"/>
      <c r="AB48" s="117"/>
      <c r="AC48" s="88"/>
      <c r="AD48" s="88"/>
      <c r="AE48" s="88"/>
      <c r="AF48" s="118"/>
      <c r="AG48" s="117"/>
      <c r="AH48" s="88"/>
      <c r="AI48" s="88"/>
      <c r="AJ48" s="88"/>
      <c r="AK48" s="118"/>
      <c r="AL48" s="117"/>
      <c r="AM48" s="88"/>
      <c r="AN48" s="88"/>
      <c r="AO48" s="88"/>
      <c r="AP48" s="118"/>
      <c r="AQ48" s="117"/>
      <c r="AR48" s="88"/>
      <c r="AS48" s="88"/>
      <c r="AT48" s="88"/>
      <c r="AU48" s="118"/>
      <c r="AV48" s="117"/>
      <c r="AW48" s="88"/>
      <c r="AX48" s="88"/>
      <c r="AY48" s="88"/>
      <c r="AZ48" s="118"/>
      <c r="BA48" s="117"/>
      <c r="BB48" s="88"/>
      <c r="BC48" s="88"/>
      <c r="BD48" s="88"/>
      <c r="BE48" s="118"/>
      <c r="BF48" s="117"/>
      <c r="BG48" s="88"/>
      <c r="BH48" s="88"/>
      <c r="BI48" s="88"/>
      <c r="BJ48" s="118"/>
      <c r="BK48" s="119"/>
    </row>
    <row r="49" spans="1:63" ht="4.5" customHeight="1">
      <c r="A49" s="112"/>
      <c r="B49" s="115"/>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2"/>
    </row>
    <row r="50" spans="1:63" ht="15">
      <c r="A50" s="112" t="s">
        <v>308</v>
      </c>
      <c r="B50" s="113" t="s">
        <v>309</v>
      </c>
      <c r="C50" s="160"/>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2"/>
    </row>
    <row r="51" spans="1:63" ht="15">
      <c r="A51" s="112" t="s">
        <v>274</v>
      </c>
      <c r="B51" s="115" t="s">
        <v>310</v>
      </c>
      <c r="C51" s="160"/>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2"/>
    </row>
    <row r="52" spans="1:63" ht="15">
      <c r="A52" s="112"/>
      <c r="B52" s="116" t="s">
        <v>276</v>
      </c>
      <c r="C52" s="117"/>
      <c r="D52" s="88"/>
      <c r="E52" s="88"/>
      <c r="F52" s="88"/>
      <c r="G52" s="118"/>
      <c r="H52" s="117"/>
      <c r="I52" s="88"/>
      <c r="J52" s="88"/>
      <c r="K52" s="88"/>
      <c r="L52" s="118"/>
      <c r="M52" s="117"/>
      <c r="N52" s="88"/>
      <c r="O52" s="88"/>
      <c r="P52" s="88"/>
      <c r="Q52" s="118"/>
      <c r="R52" s="117"/>
      <c r="S52" s="88"/>
      <c r="T52" s="88"/>
      <c r="U52" s="88"/>
      <c r="V52" s="118"/>
      <c r="W52" s="117"/>
      <c r="X52" s="88"/>
      <c r="Y52" s="88"/>
      <c r="Z52" s="88"/>
      <c r="AA52" s="118"/>
      <c r="AB52" s="117"/>
      <c r="AC52" s="88"/>
      <c r="AD52" s="88"/>
      <c r="AE52" s="88"/>
      <c r="AF52" s="118"/>
      <c r="AG52" s="117"/>
      <c r="AH52" s="88"/>
      <c r="AI52" s="88"/>
      <c r="AJ52" s="88"/>
      <c r="AK52" s="118"/>
      <c r="AL52" s="117"/>
      <c r="AM52" s="88"/>
      <c r="AN52" s="88"/>
      <c r="AO52" s="88"/>
      <c r="AP52" s="118"/>
      <c r="AQ52" s="117"/>
      <c r="AR52" s="88"/>
      <c r="AS52" s="88"/>
      <c r="AT52" s="88"/>
      <c r="AU52" s="118"/>
      <c r="AV52" s="117"/>
      <c r="AW52" s="88"/>
      <c r="AX52" s="88"/>
      <c r="AY52" s="88"/>
      <c r="AZ52" s="118"/>
      <c r="BA52" s="117"/>
      <c r="BB52" s="88"/>
      <c r="BC52" s="88"/>
      <c r="BD52" s="88"/>
      <c r="BE52" s="118"/>
      <c r="BF52" s="117"/>
      <c r="BG52" s="88"/>
      <c r="BH52" s="88"/>
      <c r="BI52" s="88"/>
      <c r="BJ52" s="118"/>
      <c r="BK52" s="119"/>
    </row>
    <row r="53" spans="1:63" ht="15">
      <c r="A53" s="112"/>
      <c r="B53" s="123" t="s">
        <v>303</v>
      </c>
      <c r="C53" s="117"/>
      <c r="D53" s="88"/>
      <c r="E53" s="88"/>
      <c r="F53" s="88"/>
      <c r="G53" s="118"/>
      <c r="H53" s="117"/>
      <c r="I53" s="88"/>
      <c r="J53" s="88"/>
      <c r="K53" s="88"/>
      <c r="L53" s="118"/>
      <c r="M53" s="117"/>
      <c r="N53" s="88"/>
      <c r="O53" s="88"/>
      <c r="P53" s="88"/>
      <c r="Q53" s="118"/>
      <c r="R53" s="117"/>
      <c r="S53" s="88"/>
      <c r="T53" s="88"/>
      <c r="U53" s="88"/>
      <c r="V53" s="118"/>
      <c r="W53" s="117"/>
      <c r="X53" s="88"/>
      <c r="Y53" s="88"/>
      <c r="Z53" s="88"/>
      <c r="AA53" s="118"/>
      <c r="AB53" s="117"/>
      <c r="AC53" s="88"/>
      <c r="AD53" s="88"/>
      <c r="AE53" s="88"/>
      <c r="AF53" s="118"/>
      <c r="AG53" s="117"/>
      <c r="AH53" s="88"/>
      <c r="AI53" s="88"/>
      <c r="AJ53" s="88"/>
      <c r="AK53" s="118"/>
      <c r="AL53" s="117"/>
      <c r="AM53" s="88"/>
      <c r="AN53" s="88"/>
      <c r="AO53" s="88"/>
      <c r="AP53" s="118"/>
      <c r="AQ53" s="117"/>
      <c r="AR53" s="88"/>
      <c r="AS53" s="88"/>
      <c r="AT53" s="88"/>
      <c r="AU53" s="118"/>
      <c r="AV53" s="117"/>
      <c r="AW53" s="88"/>
      <c r="AX53" s="88"/>
      <c r="AY53" s="88"/>
      <c r="AZ53" s="118"/>
      <c r="BA53" s="117"/>
      <c r="BB53" s="88"/>
      <c r="BC53" s="88"/>
      <c r="BD53" s="88"/>
      <c r="BE53" s="118"/>
      <c r="BF53" s="117"/>
      <c r="BG53" s="88"/>
      <c r="BH53" s="88"/>
      <c r="BI53" s="88"/>
      <c r="BJ53" s="118"/>
      <c r="BK53" s="119"/>
    </row>
    <row r="54" spans="1:63" ht="4.5" customHeight="1">
      <c r="A54" s="112"/>
      <c r="B54" s="129"/>
      <c r="C54" s="160"/>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2"/>
    </row>
    <row r="55" spans="1:63" ht="15">
      <c r="A55" s="112"/>
      <c r="B55" s="130" t="s">
        <v>311</v>
      </c>
      <c r="C55" s="131"/>
      <c r="D55" s="131">
        <f>D21</f>
        <v>270.1688954701998</v>
      </c>
      <c r="E55" s="131"/>
      <c r="F55" s="131"/>
      <c r="G55" s="132"/>
      <c r="H55" s="133"/>
      <c r="I55" s="131"/>
      <c r="J55" s="131">
        <f>J21</f>
        <v>1063.6797261329702</v>
      </c>
      <c r="K55" s="131"/>
      <c r="L55" s="132"/>
      <c r="M55" s="133"/>
      <c r="N55" s="131"/>
      <c r="O55" s="131"/>
      <c r="P55" s="131"/>
      <c r="Q55" s="132"/>
      <c r="R55" s="133"/>
      <c r="S55" s="131"/>
      <c r="T55" s="131">
        <f>T21</f>
        <v>53.78351920982001</v>
      </c>
      <c r="U55" s="131"/>
      <c r="V55" s="132"/>
      <c r="W55" s="133"/>
      <c r="X55" s="131"/>
      <c r="Y55" s="131"/>
      <c r="Z55" s="131"/>
      <c r="AA55" s="132"/>
      <c r="AB55" s="133"/>
      <c r="AC55" s="131"/>
      <c r="AD55" s="131">
        <f>AD21</f>
        <v>42.4847885148</v>
      </c>
      <c r="AE55" s="131"/>
      <c r="AF55" s="132"/>
      <c r="AG55" s="133"/>
      <c r="AH55" s="131"/>
      <c r="AI55" s="131"/>
      <c r="AJ55" s="131"/>
      <c r="AK55" s="132"/>
      <c r="AL55" s="133"/>
      <c r="AM55" s="131"/>
      <c r="AN55" s="131">
        <f>AN21</f>
        <v>4.7205320572</v>
      </c>
      <c r="AO55" s="131"/>
      <c r="AP55" s="132"/>
      <c r="AQ55" s="133"/>
      <c r="AR55" s="131"/>
      <c r="AS55" s="131"/>
      <c r="AT55" s="131"/>
      <c r="AU55" s="132"/>
      <c r="AV55" s="133"/>
      <c r="AW55" s="131"/>
      <c r="AX55" s="131"/>
      <c r="AY55" s="131"/>
      <c r="AZ55" s="132"/>
      <c r="BA55" s="133"/>
      <c r="BB55" s="131"/>
      <c r="BC55" s="131"/>
      <c r="BD55" s="131"/>
      <c r="BE55" s="132"/>
      <c r="BF55" s="133"/>
      <c r="BG55" s="131"/>
      <c r="BH55" s="131"/>
      <c r="BI55" s="131"/>
      <c r="BJ55" s="132"/>
      <c r="BK55" s="134">
        <f>D55+J55+T55+AD55+AN55</f>
        <v>1434.83746138499</v>
      </c>
    </row>
    <row r="56" spans="1:63" ht="4.5" customHeight="1">
      <c r="A56" s="112"/>
      <c r="B56" s="130"/>
      <c r="C56" s="163"/>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4"/>
    </row>
    <row r="57" spans="1:63" ht="14.25" customHeight="1">
      <c r="A57" s="112" t="s">
        <v>312</v>
      </c>
      <c r="B57" s="135" t="s">
        <v>313</v>
      </c>
      <c r="C57" s="163"/>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4"/>
    </row>
    <row r="58" spans="1:63" ht="15">
      <c r="A58" s="112"/>
      <c r="B58" s="116" t="s">
        <v>276</v>
      </c>
      <c r="C58" s="88"/>
      <c r="D58" s="88"/>
      <c r="E58" s="88"/>
      <c r="F58" s="88"/>
      <c r="G58" s="136"/>
      <c r="H58" s="117"/>
      <c r="I58" s="88"/>
      <c r="J58" s="88"/>
      <c r="K58" s="88"/>
      <c r="L58" s="136"/>
      <c r="M58" s="117"/>
      <c r="N58" s="88"/>
      <c r="O58" s="88"/>
      <c r="P58" s="88"/>
      <c r="Q58" s="136"/>
      <c r="R58" s="117"/>
      <c r="S58" s="88"/>
      <c r="T58" s="88"/>
      <c r="U58" s="88"/>
      <c r="V58" s="118"/>
      <c r="W58" s="137"/>
      <c r="X58" s="88"/>
      <c r="Y58" s="88"/>
      <c r="Z58" s="88"/>
      <c r="AA58" s="136"/>
      <c r="AB58" s="117"/>
      <c r="AC58" s="88"/>
      <c r="AD58" s="88"/>
      <c r="AE58" s="88"/>
      <c r="AF58" s="136"/>
      <c r="AG58" s="117"/>
      <c r="AH58" s="88"/>
      <c r="AI58" s="88"/>
      <c r="AJ58" s="88"/>
      <c r="AK58" s="136"/>
      <c r="AL58" s="117"/>
      <c r="AM58" s="88"/>
      <c r="AN58" s="88"/>
      <c r="AO58" s="88"/>
      <c r="AP58" s="136"/>
      <c r="AQ58" s="117"/>
      <c r="AR58" s="88"/>
      <c r="AS58" s="88"/>
      <c r="AT58" s="88"/>
      <c r="AU58" s="136"/>
      <c r="AV58" s="117"/>
      <c r="AW58" s="88"/>
      <c r="AX58" s="88"/>
      <c r="AY58" s="88"/>
      <c r="AZ58" s="136"/>
      <c r="BA58" s="117"/>
      <c r="BB58" s="88"/>
      <c r="BC58" s="88"/>
      <c r="BD58" s="88"/>
      <c r="BE58" s="136"/>
      <c r="BF58" s="117"/>
      <c r="BG58" s="88"/>
      <c r="BH58" s="88"/>
      <c r="BI58" s="88"/>
      <c r="BJ58" s="136"/>
      <c r="BK58" s="117"/>
    </row>
    <row r="59" spans="1:63" ht="15.75" thickBot="1">
      <c r="A59" s="138"/>
      <c r="B59" s="123" t="s">
        <v>303</v>
      </c>
      <c r="C59" s="88"/>
      <c r="D59" s="88"/>
      <c r="E59" s="88"/>
      <c r="F59" s="88"/>
      <c r="G59" s="136"/>
      <c r="H59" s="117"/>
      <c r="I59" s="88"/>
      <c r="J59" s="88"/>
      <c r="K59" s="88"/>
      <c r="L59" s="136"/>
      <c r="M59" s="117"/>
      <c r="N59" s="88"/>
      <c r="O59" s="88"/>
      <c r="P59" s="88"/>
      <c r="Q59" s="136"/>
      <c r="R59" s="117"/>
      <c r="S59" s="88"/>
      <c r="T59" s="88"/>
      <c r="U59" s="88"/>
      <c r="V59" s="118"/>
      <c r="W59" s="137"/>
      <c r="X59" s="88"/>
      <c r="Y59" s="88"/>
      <c r="Z59" s="88"/>
      <c r="AA59" s="136"/>
      <c r="AB59" s="117"/>
      <c r="AC59" s="88"/>
      <c r="AD59" s="88"/>
      <c r="AE59" s="88"/>
      <c r="AF59" s="136"/>
      <c r="AG59" s="117"/>
      <c r="AH59" s="88"/>
      <c r="AI59" s="88"/>
      <c r="AJ59" s="88"/>
      <c r="AK59" s="136"/>
      <c r="AL59" s="117"/>
      <c r="AM59" s="88"/>
      <c r="AN59" s="88"/>
      <c r="AO59" s="88"/>
      <c r="AP59" s="136"/>
      <c r="AQ59" s="117"/>
      <c r="AR59" s="88"/>
      <c r="AS59" s="88"/>
      <c r="AT59" s="88"/>
      <c r="AU59" s="136"/>
      <c r="AV59" s="117"/>
      <c r="AW59" s="88"/>
      <c r="AX59" s="88"/>
      <c r="AY59" s="88"/>
      <c r="AZ59" s="136"/>
      <c r="BA59" s="117"/>
      <c r="BB59" s="88"/>
      <c r="BC59" s="88"/>
      <c r="BD59" s="88"/>
      <c r="BE59" s="136"/>
      <c r="BF59" s="117"/>
      <c r="BG59" s="88"/>
      <c r="BH59" s="88"/>
      <c r="BI59" s="88"/>
      <c r="BJ59" s="136"/>
      <c r="BK59" s="117"/>
    </row>
    <row r="60" spans="1:2" ht="6" customHeight="1">
      <c r="A60" s="125"/>
      <c r="B60" s="139"/>
    </row>
    <row r="61" spans="1:12" ht="15">
      <c r="A61" s="125"/>
      <c r="B61" s="125" t="s">
        <v>314</v>
      </c>
      <c r="L61" s="140" t="s">
        <v>315</v>
      </c>
    </row>
    <row r="62" spans="1:12" ht="15">
      <c r="A62" s="125"/>
      <c r="B62" s="125" t="s">
        <v>316</v>
      </c>
      <c r="L62" s="125" t="s">
        <v>317</v>
      </c>
    </row>
    <row r="63" ht="15">
      <c r="L63" s="125" t="s">
        <v>318</v>
      </c>
    </row>
    <row r="64" spans="2:12" ht="15">
      <c r="B64" s="125" t="s">
        <v>319</v>
      </c>
      <c r="L64" s="125" t="s">
        <v>320</v>
      </c>
    </row>
    <row r="65" spans="2:12" ht="15">
      <c r="B65" s="125" t="s">
        <v>321</v>
      </c>
      <c r="L65" s="125" t="s">
        <v>322</v>
      </c>
    </row>
    <row r="66" spans="2:12" ht="15">
      <c r="B66" s="125"/>
      <c r="L66" s="125" t="s">
        <v>323</v>
      </c>
    </row>
    <row r="74" ht="15">
      <c r="B74" s="125"/>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78" customWidth="1"/>
    <col min="2" max="2" width="9.140625" style="78" customWidth="1"/>
    <col min="3" max="3" width="25.28125" style="78" bestFit="1" customWidth="1"/>
    <col min="4" max="4" width="9.8515625" style="78" customWidth="1"/>
    <col min="5" max="6" width="18.28125" style="78" bestFit="1" customWidth="1"/>
    <col min="7" max="7" width="10.00390625" style="78" bestFit="1" customWidth="1"/>
    <col min="8" max="8" width="19.8515625" style="78" bestFit="1" customWidth="1"/>
    <col min="9" max="9" width="15.8515625" style="78" bestFit="1" customWidth="1"/>
    <col min="10" max="10" width="17.00390625" style="78" bestFit="1" customWidth="1"/>
    <col min="11" max="11" width="9.57421875" style="78" bestFit="1" customWidth="1"/>
    <col min="12" max="12" width="19.8515625" style="78" bestFit="1" customWidth="1"/>
    <col min="13" max="16384" width="9.140625" style="78" customWidth="1"/>
  </cols>
  <sheetData>
    <row r="2" spans="2:12" ht="15">
      <c r="B2" s="190" t="s">
        <v>324</v>
      </c>
      <c r="C2" s="166"/>
      <c r="D2" s="166"/>
      <c r="E2" s="166"/>
      <c r="F2" s="166"/>
      <c r="G2" s="166"/>
      <c r="H2" s="166"/>
      <c r="I2" s="166"/>
      <c r="J2" s="166"/>
      <c r="K2" s="166"/>
      <c r="L2" s="191"/>
    </row>
    <row r="3" spans="2:12" ht="15">
      <c r="B3" s="190" t="s">
        <v>325</v>
      </c>
      <c r="C3" s="166"/>
      <c r="D3" s="166"/>
      <c r="E3" s="166"/>
      <c r="F3" s="166"/>
      <c r="G3" s="166"/>
      <c r="H3" s="166"/>
      <c r="I3" s="166"/>
      <c r="J3" s="166"/>
      <c r="K3" s="166"/>
      <c r="L3" s="191"/>
    </row>
    <row r="4" spans="2:12" ht="30">
      <c r="B4" s="88" t="s">
        <v>262</v>
      </c>
      <c r="C4" s="141" t="s">
        <v>326</v>
      </c>
      <c r="D4" s="141" t="s">
        <v>327</v>
      </c>
      <c r="E4" s="141" t="s">
        <v>328</v>
      </c>
      <c r="F4" s="141" t="s">
        <v>296</v>
      </c>
      <c r="G4" s="141" t="s">
        <v>301</v>
      </c>
      <c r="H4" s="141" t="s">
        <v>309</v>
      </c>
      <c r="I4" s="141" t="s">
        <v>329</v>
      </c>
      <c r="J4" s="141" t="s">
        <v>330</v>
      </c>
      <c r="K4" s="141" t="s">
        <v>331</v>
      </c>
      <c r="L4" s="141" t="s">
        <v>332</v>
      </c>
    </row>
    <row r="5" spans="2:12" ht="15">
      <c r="B5" s="142">
        <v>1</v>
      </c>
      <c r="C5" s="143" t="s">
        <v>333</v>
      </c>
      <c r="D5" s="143"/>
      <c r="E5" s="88"/>
      <c r="F5" s="88"/>
      <c r="G5" s="88"/>
      <c r="H5" s="88"/>
      <c r="I5" s="88"/>
      <c r="J5" s="88"/>
      <c r="K5" s="88"/>
      <c r="L5" s="88"/>
    </row>
    <row r="6" spans="2:12" ht="15">
      <c r="B6" s="142">
        <v>2</v>
      </c>
      <c r="C6" s="144" t="s">
        <v>334</v>
      </c>
      <c r="D6" s="144"/>
      <c r="E6" s="145">
        <v>18.1717299274</v>
      </c>
      <c r="F6" s="88"/>
      <c r="G6" s="88"/>
      <c r="H6" s="88"/>
      <c r="I6" s="88"/>
      <c r="J6" s="88"/>
      <c r="K6" s="145">
        <f>E6</f>
        <v>18.1717299274</v>
      </c>
      <c r="L6" s="88"/>
    </row>
    <row r="7" spans="2:12" ht="15">
      <c r="B7" s="142">
        <v>3</v>
      </c>
      <c r="C7" s="143" t="s">
        <v>335</v>
      </c>
      <c r="D7" s="143"/>
      <c r="E7" s="88"/>
      <c r="F7" s="88"/>
      <c r="G7" s="88"/>
      <c r="H7" s="88"/>
      <c r="I7" s="88"/>
      <c r="J7" s="88"/>
      <c r="K7" s="88"/>
      <c r="L7" s="88"/>
    </row>
    <row r="8" spans="2:12" ht="15">
      <c r="B8" s="142">
        <v>4</v>
      </c>
      <c r="C8" s="144" t="s">
        <v>336</v>
      </c>
      <c r="D8" s="144"/>
      <c r="E8" s="145">
        <v>23.602660286</v>
      </c>
      <c r="F8" s="88"/>
      <c r="G8" s="88"/>
      <c r="H8" s="88"/>
      <c r="I8" s="88"/>
      <c r="J8" s="88"/>
      <c r="K8" s="145">
        <f>E8</f>
        <v>23.602660286</v>
      </c>
      <c r="L8" s="88"/>
    </row>
    <row r="9" spans="2:12" ht="15">
      <c r="B9" s="142">
        <v>5</v>
      </c>
      <c r="C9" s="144" t="s">
        <v>337</v>
      </c>
      <c r="D9" s="144"/>
      <c r="E9" s="145"/>
      <c r="F9" s="88"/>
      <c r="G9" s="88"/>
      <c r="H9" s="88"/>
      <c r="I9" s="88"/>
      <c r="J9" s="88"/>
      <c r="K9" s="145"/>
      <c r="L9" s="88"/>
    </row>
    <row r="10" spans="2:12" ht="15">
      <c r="B10" s="142">
        <v>6</v>
      </c>
      <c r="C10" s="144" t="s">
        <v>338</v>
      </c>
      <c r="D10" s="144"/>
      <c r="E10" s="145"/>
      <c r="F10" s="88"/>
      <c r="G10" s="88"/>
      <c r="H10" s="88"/>
      <c r="I10" s="88"/>
      <c r="J10" s="88"/>
      <c r="K10" s="145"/>
      <c r="L10" s="88"/>
    </row>
    <row r="11" spans="2:12" ht="15">
      <c r="B11" s="142">
        <v>7</v>
      </c>
      <c r="C11" s="144" t="s">
        <v>339</v>
      </c>
      <c r="D11" s="144"/>
      <c r="E11" s="145">
        <v>11.0364926793</v>
      </c>
      <c r="F11" s="88"/>
      <c r="G11" s="88"/>
      <c r="H11" s="88"/>
      <c r="I11" s="88"/>
      <c r="J11" s="88"/>
      <c r="K11" s="145">
        <f>E11</f>
        <v>11.0364926793</v>
      </c>
      <c r="L11" s="88"/>
    </row>
    <row r="12" spans="2:12" ht="15">
      <c r="B12" s="142">
        <v>8</v>
      </c>
      <c r="C12" s="143" t="s">
        <v>340</v>
      </c>
      <c r="D12" s="143"/>
      <c r="E12" s="145"/>
      <c r="F12" s="88"/>
      <c r="G12" s="88"/>
      <c r="H12" s="88"/>
      <c r="I12" s="88"/>
      <c r="J12" s="88"/>
      <c r="K12" s="145"/>
      <c r="L12" s="88"/>
    </row>
    <row r="13" spans="2:12" ht="15">
      <c r="B13" s="142">
        <v>9</v>
      </c>
      <c r="C13" s="143" t="s">
        <v>341</v>
      </c>
      <c r="D13" s="143"/>
      <c r="E13" s="145"/>
      <c r="F13" s="88"/>
      <c r="G13" s="88"/>
      <c r="H13" s="88"/>
      <c r="I13" s="88"/>
      <c r="J13" s="88"/>
      <c r="K13" s="145"/>
      <c r="L13" s="88"/>
    </row>
    <row r="14" spans="2:12" ht="15">
      <c r="B14" s="142">
        <v>10</v>
      </c>
      <c r="C14" s="144" t="s">
        <v>342</v>
      </c>
      <c r="D14" s="144"/>
      <c r="E14" s="145">
        <v>5.9075232369999995</v>
      </c>
      <c r="F14" s="88"/>
      <c r="G14" s="88"/>
      <c r="H14" s="88"/>
      <c r="I14" s="88"/>
      <c r="J14" s="88"/>
      <c r="K14" s="145">
        <f>E14</f>
        <v>5.9075232369999995</v>
      </c>
      <c r="L14" s="88"/>
    </row>
    <row r="15" spans="2:12" ht="15">
      <c r="B15" s="142">
        <v>11</v>
      </c>
      <c r="C15" s="144" t="s">
        <v>343</v>
      </c>
      <c r="D15" s="144"/>
      <c r="E15" s="145">
        <v>24.92837642704</v>
      </c>
      <c r="F15" s="88"/>
      <c r="G15" s="88"/>
      <c r="H15" s="88"/>
      <c r="I15" s="88"/>
      <c r="J15" s="88"/>
      <c r="K15" s="145">
        <f>E15</f>
        <v>24.92837642704</v>
      </c>
      <c r="L15" s="88"/>
    </row>
    <row r="16" spans="2:12" ht="15">
      <c r="B16" s="142">
        <v>12</v>
      </c>
      <c r="C16" s="144" t="s">
        <v>344</v>
      </c>
      <c r="D16" s="144"/>
      <c r="E16" s="145">
        <v>14.1711976033</v>
      </c>
      <c r="F16" s="88"/>
      <c r="G16" s="88"/>
      <c r="H16" s="88"/>
      <c r="I16" s="88"/>
      <c r="J16" s="88"/>
      <c r="K16" s="145">
        <f>E16</f>
        <v>14.1711976033</v>
      </c>
      <c r="L16" s="88"/>
    </row>
    <row r="17" spans="2:12" ht="15">
      <c r="B17" s="142">
        <v>13</v>
      </c>
      <c r="C17" s="144" t="s">
        <v>345</v>
      </c>
      <c r="D17" s="144"/>
      <c r="E17" s="145"/>
      <c r="F17" s="88"/>
      <c r="G17" s="88"/>
      <c r="H17" s="88"/>
      <c r="I17" s="88"/>
      <c r="J17" s="88"/>
      <c r="K17" s="145"/>
      <c r="L17" s="88"/>
    </row>
    <row r="18" spans="2:12" ht="15">
      <c r="B18" s="142">
        <v>14</v>
      </c>
      <c r="C18" s="144" t="s">
        <v>346</v>
      </c>
      <c r="D18" s="144"/>
      <c r="E18" s="145"/>
      <c r="F18" s="88"/>
      <c r="G18" s="88"/>
      <c r="H18" s="88"/>
      <c r="I18" s="88"/>
      <c r="J18" s="88"/>
      <c r="K18" s="145"/>
      <c r="L18" s="88"/>
    </row>
    <row r="19" spans="2:12" ht="15">
      <c r="B19" s="142">
        <v>15</v>
      </c>
      <c r="C19" s="144" t="s">
        <v>347</v>
      </c>
      <c r="D19" s="144"/>
      <c r="E19" s="145">
        <v>9.215736249719999</v>
      </c>
      <c r="F19" s="88"/>
      <c r="G19" s="88"/>
      <c r="H19" s="88"/>
      <c r="I19" s="88"/>
      <c r="J19" s="88"/>
      <c r="K19" s="145">
        <f>E19</f>
        <v>9.215736249719999</v>
      </c>
      <c r="L19" s="88"/>
    </row>
    <row r="20" spans="2:12" ht="15">
      <c r="B20" s="142">
        <v>16</v>
      </c>
      <c r="C20" s="144" t="s">
        <v>348</v>
      </c>
      <c r="D20" s="144"/>
      <c r="E20" s="146">
        <v>14.164339375</v>
      </c>
      <c r="F20" s="88"/>
      <c r="G20" s="88"/>
      <c r="H20" s="88"/>
      <c r="I20" s="88"/>
      <c r="J20" s="88"/>
      <c r="K20" s="145">
        <f>E20</f>
        <v>14.164339375</v>
      </c>
      <c r="L20" s="88"/>
    </row>
    <row r="21" spans="2:12" ht="15">
      <c r="B21" s="142">
        <v>17</v>
      </c>
      <c r="C21" s="144" t="s">
        <v>349</v>
      </c>
      <c r="D21" s="144"/>
      <c r="E21" s="145"/>
      <c r="F21" s="88"/>
      <c r="G21" s="88"/>
      <c r="H21" s="88"/>
      <c r="I21" s="88"/>
      <c r="J21" s="88"/>
      <c r="K21" s="145"/>
      <c r="L21" s="88"/>
    </row>
    <row r="22" spans="2:12" ht="15">
      <c r="B22" s="142">
        <v>18</v>
      </c>
      <c r="C22" s="143" t="s">
        <v>350</v>
      </c>
      <c r="D22" s="143"/>
      <c r="E22" s="145"/>
      <c r="F22" s="88"/>
      <c r="G22" s="88"/>
      <c r="H22" s="88"/>
      <c r="I22" s="88"/>
      <c r="J22" s="88"/>
      <c r="K22" s="145"/>
      <c r="L22" s="88"/>
    </row>
    <row r="23" spans="2:12" ht="15">
      <c r="B23" s="142">
        <v>19</v>
      </c>
      <c r="C23" s="144" t="s">
        <v>351</v>
      </c>
      <c r="D23" s="144"/>
      <c r="E23" s="145">
        <v>1.1815046474</v>
      </c>
      <c r="F23" s="88"/>
      <c r="G23" s="88"/>
      <c r="H23" s="88"/>
      <c r="I23" s="88"/>
      <c r="J23" s="88"/>
      <c r="K23" s="145">
        <f>E23</f>
        <v>1.1815046474</v>
      </c>
      <c r="L23" s="88"/>
    </row>
    <row r="24" spans="2:12" ht="15">
      <c r="B24" s="142">
        <v>20</v>
      </c>
      <c r="C24" s="144" t="s">
        <v>352</v>
      </c>
      <c r="D24" s="144"/>
      <c r="E24" s="145">
        <v>1136.9263753244554</v>
      </c>
      <c r="F24" s="88"/>
      <c r="G24" s="88"/>
      <c r="H24" s="88"/>
      <c r="I24" s="88"/>
      <c r="J24" s="88"/>
      <c r="K24" s="145">
        <f>E24</f>
        <v>1136.9263753244554</v>
      </c>
      <c r="L24" s="88"/>
    </row>
    <row r="25" spans="2:12" ht="15">
      <c r="B25" s="142">
        <v>21</v>
      </c>
      <c r="C25" s="143" t="s">
        <v>353</v>
      </c>
      <c r="D25" s="143"/>
      <c r="E25" s="145"/>
      <c r="F25" s="88"/>
      <c r="G25" s="88"/>
      <c r="H25" s="88"/>
      <c r="I25" s="88"/>
      <c r="J25" s="88"/>
      <c r="K25" s="145"/>
      <c r="L25" s="88"/>
    </row>
    <row r="26" spans="2:12" ht="15">
      <c r="B26" s="142">
        <v>22</v>
      </c>
      <c r="C26" s="144" t="s">
        <v>354</v>
      </c>
      <c r="D26" s="144"/>
      <c r="E26" s="145"/>
      <c r="F26" s="88"/>
      <c r="G26" s="88"/>
      <c r="H26" s="88"/>
      <c r="I26" s="88"/>
      <c r="J26" s="88"/>
      <c r="K26" s="145"/>
      <c r="L26" s="88"/>
    </row>
    <row r="27" spans="2:12" ht="15">
      <c r="B27" s="142">
        <v>23</v>
      </c>
      <c r="C27" s="143" t="s">
        <v>355</v>
      </c>
      <c r="D27" s="143"/>
      <c r="E27" s="145"/>
      <c r="F27" s="88"/>
      <c r="G27" s="88"/>
      <c r="H27" s="88"/>
      <c r="I27" s="88"/>
      <c r="J27" s="88"/>
      <c r="K27" s="145"/>
      <c r="L27" s="88"/>
    </row>
    <row r="28" spans="2:12" ht="15">
      <c r="B28" s="142">
        <v>24</v>
      </c>
      <c r="C28" s="143" t="s">
        <v>356</v>
      </c>
      <c r="D28" s="143"/>
      <c r="E28" s="145"/>
      <c r="F28" s="88"/>
      <c r="G28" s="88"/>
      <c r="H28" s="88"/>
      <c r="I28" s="88"/>
      <c r="J28" s="88"/>
      <c r="K28" s="145"/>
      <c r="L28" s="88"/>
    </row>
    <row r="29" spans="2:12" ht="15">
      <c r="B29" s="142">
        <v>25</v>
      </c>
      <c r="C29" s="144" t="s">
        <v>357</v>
      </c>
      <c r="D29" s="144"/>
      <c r="E29" s="145">
        <v>108.49660753465926</v>
      </c>
      <c r="F29" s="88"/>
      <c r="G29" s="88"/>
      <c r="H29" s="88"/>
      <c r="I29" s="88"/>
      <c r="J29" s="88"/>
      <c r="K29" s="145">
        <f>E29</f>
        <v>108.49660753465926</v>
      </c>
      <c r="L29" s="88"/>
    </row>
    <row r="30" spans="2:12" ht="15">
      <c r="B30" s="142">
        <v>26</v>
      </c>
      <c r="C30" s="144" t="s">
        <v>358</v>
      </c>
      <c r="D30" s="144"/>
      <c r="E30" s="145">
        <v>1.1801330143</v>
      </c>
      <c r="F30" s="88"/>
      <c r="G30" s="88"/>
      <c r="H30" s="88"/>
      <c r="I30" s="88"/>
      <c r="J30" s="88"/>
      <c r="K30" s="145">
        <f>E30</f>
        <v>1.1801330143</v>
      </c>
      <c r="L30" s="88"/>
    </row>
    <row r="31" spans="2:12" ht="15">
      <c r="B31" s="142">
        <v>27</v>
      </c>
      <c r="C31" s="144" t="s">
        <v>298</v>
      </c>
      <c r="D31" s="144"/>
      <c r="E31" s="145"/>
      <c r="F31" s="88"/>
      <c r="G31" s="88"/>
      <c r="H31" s="88"/>
      <c r="I31" s="88"/>
      <c r="J31" s="88"/>
      <c r="K31" s="145"/>
      <c r="L31" s="88"/>
    </row>
    <row r="32" spans="2:12" ht="15">
      <c r="B32" s="142">
        <v>28</v>
      </c>
      <c r="C32" s="144" t="s">
        <v>359</v>
      </c>
      <c r="D32" s="144"/>
      <c r="E32" s="145"/>
      <c r="F32" s="88"/>
      <c r="G32" s="88"/>
      <c r="H32" s="88"/>
      <c r="I32" s="88"/>
      <c r="J32" s="88"/>
      <c r="K32" s="145"/>
      <c r="L32" s="88"/>
    </row>
    <row r="33" spans="2:12" ht="15">
      <c r="B33" s="142">
        <v>29</v>
      </c>
      <c r="C33" s="144" t="s">
        <v>360</v>
      </c>
      <c r="D33" s="144"/>
      <c r="E33" s="145">
        <v>2.3602660286</v>
      </c>
      <c r="F33" s="88"/>
      <c r="G33" s="88"/>
      <c r="H33" s="88"/>
      <c r="I33" s="88"/>
      <c r="J33" s="88"/>
      <c r="K33" s="145">
        <f>E33</f>
        <v>2.3602660286</v>
      </c>
      <c r="L33" s="88"/>
    </row>
    <row r="34" spans="2:12" ht="15">
      <c r="B34" s="142">
        <v>30</v>
      </c>
      <c r="C34" s="144" t="s">
        <v>361</v>
      </c>
      <c r="D34" s="144"/>
      <c r="E34" s="145">
        <v>2.3630092948</v>
      </c>
      <c r="F34" s="88"/>
      <c r="G34" s="88"/>
      <c r="H34" s="88"/>
      <c r="I34" s="88"/>
      <c r="J34" s="88"/>
      <c r="K34" s="145">
        <f>E34</f>
        <v>2.3630092948</v>
      </c>
      <c r="L34" s="88"/>
    </row>
    <row r="35" spans="2:12" ht="15">
      <c r="B35" s="142">
        <v>31</v>
      </c>
      <c r="C35" s="143" t="s">
        <v>362</v>
      </c>
      <c r="D35" s="143"/>
      <c r="E35" s="145"/>
      <c r="F35" s="88"/>
      <c r="G35" s="88"/>
      <c r="H35" s="88"/>
      <c r="I35" s="88"/>
      <c r="J35" s="88"/>
      <c r="K35" s="145"/>
      <c r="L35" s="88"/>
    </row>
    <row r="36" spans="2:12" ht="15">
      <c r="B36" s="142">
        <v>32</v>
      </c>
      <c r="C36" s="144" t="s">
        <v>363</v>
      </c>
      <c r="D36" s="144"/>
      <c r="E36" s="145">
        <v>33.8317860909</v>
      </c>
      <c r="F36" s="88"/>
      <c r="G36" s="88"/>
      <c r="H36" s="88"/>
      <c r="I36" s="88"/>
      <c r="J36" s="88"/>
      <c r="K36" s="145">
        <f>E36</f>
        <v>33.8317860909</v>
      </c>
      <c r="L36" s="88"/>
    </row>
    <row r="37" spans="2:12" ht="15">
      <c r="B37" s="142">
        <v>33</v>
      </c>
      <c r="C37" s="144" t="s">
        <v>364</v>
      </c>
      <c r="D37" s="144"/>
      <c r="E37" s="145"/>
      <c r="F37" s="88"/>
      <c r="G37" s="88"/>
      <c r="H37" s="88"/>
      <c r="I37" s="88"/>
      <c r="J37" s="88"/>
      <c r="K37" s="145"/>
      <c r="L37" s="88"/>
    </row>
    <row r="38" spans="2:12" ht="15">
      <c r="B38" s="142">
        <v>34</v>
      </c>
      <c r="C38" s="144" t="s">
        <v>365</v>
      </c>
      <c r="D38" s="144"/>
      <c r="E38" s="145">
        <v>1.1815046474</v>
      </c>
      <c r="F38" s="88"/>
      <c r="G38" s="88"/>
      <c r="H38" s="88"/>
      <c r="I38" s="88"/>
      <c r="J38" s="88"/>
      <c r="K38" s="145">
        <f>E38</f>
        <v>1.1815046474</v>
      </c>
      <c r="L38" s="88"/>
    </row>
    <row r="39" spans="2:12" ht="15">
      <c r="B39" s="142">
        <v>35</v>
      </c>
      <c r="C39" s="144" t="s">
        <v>366</v>
      </c>
      <c r="D39" s="144"/>
      <c r="E39" s="145"/>
      <c r="F39" s="88"/>
      <c r="G39" s="88"/>
      <c r="H39" s="88"/>
      <c r="I39" s="88"/>
      <c r="J39" s="88"/>
      <c r="K39" s="145"/>
      <c r="L39" s="88"/>
    </row>
    <row r="40" spans="2:12" ht="15">
      <c r="B40" s="142">
        <v>36</v>
      </c>
      <c r="C40" s="144" t="s">
        <v>367</v>
      </c>
      <c r="D40" s="144"/>
      <c r="E40" s="146">
        <v>26.118219017715287</v>
      </c>
      <c r="F40" s="88"/>
      <c r="G40" s="88"/>
      <c r="H40" s="88"/>
      <c r="I40" s="88"/>
      <c r="J40" s="88"/>
      <c r="K40" s="145">
        <f>E40</f>
        <v>26.118219017715287</v>
      </c>
      <c r="L40" s="88"/>
    </row>
    <row r="41" spans="2:12" ht="15">
      <c r="B41" s="141" t="s">
        <v>14</v>
      </c>
      <c r="C41" s="88"/>
      <c r="D41" s="88"/>
      <c r="E41" s="145">
        <f>SUM(E1:E40)</f>
        <v>1434.83746138499</v>
      </c>
      <c r="F41" s="88"/>
      <c r="G41" s="88"/>
      <c r="H41" s="88"/>
      <c r="I41" s="88"/>
      <c r="J41" s="88"/>
      <c r="K41" s="145">
        <f>SUM(K1:K40)</f>
        <v>1434.83746138499</v>
      </c>
      <c r="L41" s="88"/>
    </row>
    <row r="42" ht="15">
      <c r="B42" s="78" t="s">
        <v>368</v>
      </c>
    </row>
    <row r="46" ht="15">
      <c r="E46" s="147"/>
    </row>
  </sheetData>
  <sheetProtection/>
  <mergeCells count="2">
    <mergeCell ref="B2:L2"/>
    <mergeCell ref="B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18"/>
  <sheetViews>
    <sheetView zoomScalePageLayoutView="0" workbookViewId="0" topLeftCell="A1">
      <selection activeCell="A7" sqref="A7:I7"/>
    </sheetView>
  </sheetViews>
  <sheetFormatPr defaultColWidth="9.140625" defaultRowHeight="15"/>
  <cols>
    <col min="1" max="1" width="9.140625" style="78" customWidth="1"/>
    <col min="2" max="2" width="10.8515625" style="78" customWidth="1"/>
    <col min="3" max="3" width="11.8515625" style="78" customWidth="1"/>
    <col min="4" max="4" width="13.8515625" style="78" customWidth="1"/>
    <col min="5" max="5" width="13.140625" style="78" customWidth="1"/>
    <col min="6" max="6" width="18.00390625" style="78" customWidth="1"/>
    <col min="7" max="7" width="18.28125" style="78" customWidth="1"/>
    <col min="8" max="8" width="13.421875" style="78" customWidth="1"/>
    <col min="9" max="9" width="14.7109375" style="78" customWidth="1"/>
    <col min="10" max="16384" width="9.140625" style="78" customWidth="1"/>
  </cols>
  <sheetData>
    <row r="1" ht="15.75" thickBot="1">
      <c r="A1" s="148" t="s">
        <v>369</v>
      </c>
    </row>
    <row r="2" spans="1:8" ht="27" customHeight="1" thickBot="1">
      <c r="A2" s="192" t="s">
        <v>370</v>
      </c>
      <c r="B2" s="193"/>
      <c r="C2" s="193"/>
      <c r="D2" s="193"/>
      <c r="E2" s="193"/>
      <c r="F2" s="193"/>
      <c r="G2" s="193"/>
      <c r="H2" s="194"/>
    </row>
    <row r="3" spans="1:8" ht="57.75" thickBot="1">
      <c r="A3" s="149" t="s">
        <v>371</v>
      </c>
      <c r="B3" s="150" t="s">
        <v>372</v>
      </c>
      <c r="C3" s="150" t="s">
        <v>373</v>
      </c>
      <c r="D3" s="150" t="s">
        <v>374</v>
      </c>
      <c r="E3" s="150" t="s">
        <v>375</v>
      </c>
      <c r="F3" s="150" t="s">
        <v>376</v>
      </c>
      <c r="G3" s="150" t="s">
        <v>377</v>
      </c>
      <c r="H3" s="150" t="s">
        <v>378</v>
      </c>
    </row>
    <row r="4" spans="1:8" ht="15.75" thickBot="1">
      <c r="A4" s="149" t="s">
        <v>379</v>
      </c>
      <c r="B4" s="149" t="s">
        <v>379</v>
      </c>
      <c r="C4" s="149" t="s">
        <v>379</v>
      </c>
      <c r="D4" s="149" t="s">
        <v>379</v>
      </c>
      <c r="E4" s="149" t="s">
        <v>379</v>
      </c>
      <c r="F4" s="149" t="s">
        <v>379</v>
      </c>
      <c r="G4" s="149" t="s">
        <v>379</v>
      </c>
      <c r="H4" s="149" t="s">
        <v>379</v>
      </c>
    </row>
    <row r="5" ht="15">
      <c r="A5" s="151"/>
    </row>
    <row r="6" ht="15.75" thickBot="1">
      <c r="A6" s="148" t="s">
        <v>380</v>
      </c>
    </row>
    <row r="7" spans="1:9" ht="15.75" thickBot="1">
      <c r="A7" s="192" t="s">
        <v>381</v>
      </c>
      <c r="B7" s="193"/>
      <c r="C7" s="193"/>
      <c r="D7" s="193"/>
      <c r="E7" s="193"/>
      <c r="F7" s="193"/>
      <c r="G7" s="193"/>
      <c r="H7" s="193"/>
      <c r="I7" s="195"/>
    </row>
    <row r="8" spans="1:9" ht="57.75" thickBot="1">
      <c r="A8" s="149" t="s">
        <v>382</v>
      </c>
      <c r="B8" s="150" t="s">
        <v>371</v>
      </c>
      <c r="C8" s="150" t="s">
        <v>372</v>
      </c>
      <c r="D8" s="150" t="s">
        <v>373</v>
      </c>
      <c r="E8" s="150" t="s">
        <v>374</v>
      </c>
      <c r="F8" s="150" t="s">
        <v>375</v>
      </c>
      <c r="G8" s="150" t="s">
        <v>376</v>
      </c>
      <c r="H8" s="150" t="s">
        <v>377</v>
      </c>
      <c r="I8" s="150" t="s">
        <v>378</v>
      </c>
    </row>
    <row r="9" spans="1:9" ht="15.75" thickBot="1">
      <c r="A9" s="149" t="s">
        <v>379</v>
      </c>
      <c r="B9" s="149" t="s">
        <v>379</v>
      </c>
      <c r="C9" s="149" t="s">
        <v>379</v>
      </c>
      <c r="D9" s="149" t="s">
        <v>379</v>
      </c>
      <c r="E9" s="149" t="s">
        <v>379</v>
      </c>
      <c r="F9" s="149" t="s">
        <v>379</v>
      </c>
      <c r="G9" s="149" t="s">
        <v>379</v>
      </c>
      <c r="H9" s="149" t="s">
        <v>379</v>
      </c>
      <c r="I9" s="149" t="s">
        <v>379</v>
      </c>
    </row>
    <row r="10" ht="15">
      <c r="A10" s="151"/>
    </row>
    <row r="11" ht="15.75" thickBot="1">
      <c r="A11" s="148" t="s">
        <v>383</v>
      </c>
    </row>
    <row r="12" spans="1:6" ht="27" customHeight="1" thickBot="1">
      <c r="A12" s="196" t="s">
        <v>384</v>
      </c>
      <c r="B12" s="197"/>
      <c r="C12" s="197"/>
      <c r="D12" s="197"/>
      <c r="E12" s="197"/>
      <c r="F12" s="198"/>
    </row>
    <row r="13" spans="1:6" ht="27" customHeight="1" thickBot="1">
      <c r="A13" s="199" t="s">
        <v>385</v>
      </c>
      <c r="B13" s="199" t="s">
        <v>382</v>
      </c>
      <c r="C13" s="199" t="s">
        <v>386</v>
      </c>
      <c r="D13" s="201" t="s">
        <v>387</v>
      </c>
      <c r="E13" s="202"/>
      <c r="F13" s="203"/>
    </row>
    <row r="14" spans="1:6" ht="15.75" thickBot="1">
      <c r="A14" s="200"/>
      <c r="B14" s="200"/>
      <c r="C14" s="200"/>
      <c r="D14" s="152" t="s">
        <v>388</v>
      </c>
      <c r="E14" s="152" t="s">
        <v>389</v>
      </c>
      <c r="F14" s="152" t="s">
        <v>390</v>
      </c>
    </row>
    <row r="15" spans="1:6" ht="15.75" thickBot="1">
      <c r="A15" s="153" t="s">
        <v>379</v>
      </c>
      <c r="B15" s="153" t="s">
        <v>379</v>
      </c>
      <c r="C15" s="153" t="s">
        <v>379</v>
      </c>
      <c r="D15" s="153" t="s">
        <v>379</v>
      </c>
      <c r="E15" s="153" t="s">
        <v>379</v>
      </c>
      <c r="F15" s="153" t="s">
        <v>379</v>
      </c>
    </row>
    <row r="16" ht="15">
      <c r="A16" s="154" t="s">
        <v>391</v>
      </c>
    </row>
    <row r="17" ht="15">
      <c r="A17" s="151"/>
    </row>
    <row r="18" ht="15">
      <c r="A18" s="151"/>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X206"/>
  <sheetViews>
    <sheetView zoomScalePageLayoutView="0" workbookViewId="0" topLeftCell="A1">
      <selection activeCell="A1" sqref="A1"/>
    </sheetView>
  </sheetViews>
  <sheetFormatPr defaultColWidth="9.140625" defaultRowHeight="15"/>
  <cols>
    <col min="1" max="1" width="10.57421875" style="78" customWidth="1"/>
    <col min="2" max="2" width="53.8515625" style="78" customWidth="1"/>
    <col min="3" max="3" width="17.00390625" style="78" customWidth="1"/>
    <col min="4" max="4" width="28.8515625" style="78" customWidth="1"/>
    <col min="5" max="5" width="19.00390625" style="78" bestFit="1" customWidth="1"/>
    <col min="6" max="6" width="13.57421875" style="78" customWidth="1"/>
    <col min="7" max="7" width="10.140625" style="78" customWidth="1"/>
    <col min="8" max="8" width="14.28125" style="78" customWidth="1"/>
    <col min="9" max="9" width="28.421875" style="78" customWidth="1"/>
    <col min="10" max="10" width="39.00390625" style="78" customWidth="1"/>
    <col min="11" max="11" width="19.28125" style="78" customWidth="1"/>
    <col min="12" max="12" width="14.421875" style="78" customWidth="1"/>
    <col min="13" max="13" width="9.140625" style="78" customWidth="1"/>
    <col min="14" max="14" width="13.8515625" style="78" customWidth="1"/>
    <col min="15" max="15" width="13.7109375" style="78" customWidth="1"/>
    <col min="16" max="16" width="13.57421875" style="78" customWidth="1"/>
    <col min="17" max="17" width="10.140625" style="78" customWidth="1"/>
    <col min="18" max="18" width="9.57421875" style="78" customWidth="1"/>
    <col min="19" max="19" width="15.421875" style="78" bestFit="1" customWidth="1"/>
    <col min="20" max="20" width="15.00390625" style="78" customWidth="1"/>
    <col min="21" max="21" width="21.28125" style="78" customWidth="1"/>
    <col min="22" max="22" width="14.00390625" style="78" customWidth="1"/>
    <col min="23" max="23" width="13.7109375" style="78" customWidth="1"/>
    <col min="24" max="24" width="28.421875" style="78" customWidth="1"/>
    <col min="25" max="16384" width="9.140625" style="78" customWidth="1"/>
  </cols>
  <sheetData>
    <row r="1" ht="15">
      <c r="A1" s="83" t="s">
        <v>107</v>
      </c>
    </row>
    <row r="2" ht="15">
      <c r="A2" s="84" t="s">
        <v>108</v>
      </c>
    </row>
    <row r="3" ht="15">
      <c r="A3" s="84" t="s">
        <v>109</v>
      </c>
    </row>
    <row r="4" ht="15">
      <c r="A4" s="83" t="s">
        <v>110</v>
      </c>
    </row>
    <row r="5" ht="15">
      <c r="A5" s="83" t="s">
        <v>111</v>
      </c>
    </row>
    <row r="6" ht="15">
      <c r="A6" s="83" t="s">
        <v>112</v>
      </c>
    </row>
    <row r="7" ht="15">
      <c r="A7" s="83" t="s">
        <v>113</v>
      </c>
    </row>
    <row r="8" ht="15">
      <c r="A8" s="83" t="s">
        <v>114</v>
      </c>
    </row>
    <row r="9" ht="15">
      <c r="A9" s="83" t="s">
        <v>115</v>
      </c>
    </row>
    <row r="11" spans="1:24" ht="114.75" customHeight="1">
      <c r="A11" s="85" t="s">
        <v>116</v>
      </c>
      <c r="B11" s="85" t="s">
        <v>117</v>
      </c>
      <c r="C11" s="86" t="s">
        <v>118</v>
      </c>
      <c r="D11" s="87" t="s">
        <v>119</v>
      </c>
      <c r="E11" s="86" t="s">
        <v>120</v>
      </c>
      <c r="F11" s="85" t="s">
        <v>121</v>
      </c>
      <c r="G11" s="85" t="s">
        <v>122</v>
      </c>
      <c r="H11" s="85" t="s">
        <v>123</v>
      </c>
      <c r="I11" s="85" t="s">
        <v>124</v>
      </c>
      <c r="J11" s="85" t="s">
        <v>125</v>
      </c>
      <c r="K11" s="85" t="s">
        <v>126</v>
      </c>
      <c r="L11" s="85" t="s">
        <v>127</v>
      </c>
      <c r="M11" s="85" t="s">
        <v>128</v>
      </c>
      <c r="N11" s="85" t="s">
        <v>129</v>
      </c>
      <c r="O11" s="85" t="s">
        <v>130</v>
      </c>
      <c r="P11" s="85" t="s">
        <v>131</v>
      </c>
      <c r="Q11" s="85" t="s">
        <v>132</v>
      </c>
      <c r="R11" s="85" t="s">
        <v>133</v>
      </c>
      <c r="S11" s="85" t="s">
        <v>134</v>
      </c>
      <c r="T11" s="85" t="s">
        <v>135</v>
      </c>
      <c r="U11" s="85" t="s">
        <v>136</v>
      </c>
      <c r="V11" s="85" t="s">
        <v>137</v>
      </c>
      <c r="W11" s="85" t="s">
        <v>138</v>
      </c>
      <c r="X11" s="85" t="s">
        <v>139</v>
      </c>
    </row>
    <row r="12" spans="1:24" ht="15">
      <c r="A12" s="88">
        <v>1</v>
      </c>
      <c r="B12" s="88" t="s">
        <v>140</v>
      </c>
      <c r="C12" s="88" t="s">
        <v>141</v>
      </c>
      <c r="D12" s="88" t="s">
        <v>142</v>
      </c>
      <c r="E12" s="88"/>
      <c r="F12" s="88"/>
      <c r="G12" s="88" t="s">
        <v>143</v>
      </c>
      <c r="H12" s="88" t="s">
        <v>144</v>
      </c>
      <c r="I12" s="88" t="s">
        <v>145</v>
      </c>
      <c r="J12" s="88" t="s">
        <v>146</v>
      </c>
      <c r="K12" s="88" t="s">
        <v>147</v>
      </c>
      <c r="L12" s="89" t="s">
        <v>148</v>
      </c>
      <c r="M12" s="88">
        <v>1</v>
      </c>
      <c r="N12" s="89" t="s">
        <v>148</v>
      </c>
      <c r="O12" s="89" t="s">
        <v>149</v>
      </c>
      <c r="P12" s="89" t="s">
        <v>149</v>
      </c>
      <c r="Q12" s="88">
        <v>264028.913357</v>
      </c>
      <c r="R12" s="88">
        <v>10000</v>
      </c>
      <c r="S12" s="90">
        <v>99.986029</v>
      </c>
      <c r="T12" s="88">
        <v>0</v>
      </c>
      <c r="U12" s="91">
        <v>2639920268.016161</v>
      </c>
      <c r="V12" s="92" t="s">
        <v>150</v>
      </c>
      <c r="W12" s="92" t="s">
        <v>150</v>
      </c>
      <c r="X12" s="88" t="s">
        <v>142</v>
      </c>
    </row>
    <row r="13" spans="1:24" ht="15">
      <c r="A13" s="88">
        <f>A12+1</f>
        <v>2</v>
      </c>
      <c r="B13" s="88" t="s">
        <v>140</v>
      </c>
      <c r="C13" s="88" t="s">
        <v>141</v>
      </c>
      <c r="D13" s="88" t="s">
        <v>142</v>
      </c>
      <c r="E13" s="88"/>
      <c r="F13" s="88"/>
      <c r="G13" s="88" t="s">
        <v>143</v>
      </c>
      <c r="H13" s="88" t="s">
        <v>144</v>
      </c>
      <c r="I13" s="88" t="s">
        <v>145</v>
      </c>
      <c r="J13" s="88" t="s">
        <v>151</v>
      </c>
      <c r="K13" s="88" t="s">
        <v>147</v>
      </c>
      <c r="L13" s="89" t="s">
        <v>148</v>
      </c>
      <c r="M13" s="88">
        <v>1</v>
      </c>
      <c r="N13" s="89" t="s">
        <v>148</v>
      </c>
      <c r="O13" s="89" t="s">
        <v>149</v>
      </c>
      <c r="P13" s="89" t="s">
        <v>149</v>
      </c>
      <c r="Q13" s="88">
        <v>12137.154039</v>
      </c>
      <c r="R13" s="88">
        <v>10000</v>
      </c>
      <c r="S13" s="90">
        <v>99.986029</v>
      </c>
      <c r="T13" s="88">
        <v>0</v>
      </c>
      <c r="U13" s="91">
        <v>121354583.99689251</v>
      </c>
      <c r="V13" s="92" t="s">
        <v>150</v>
      </c>
      <c r="W13" s="92" t="s">
        <v>150</v>
      </c>
      <c r="X13" s="88" t="s">
        <v>142</v>
      </c>
    </row>
    <row r="14" spans="1:24" ht="15">
      <c r="A14" s="88">
        <f aca="true" t="shared" si="0" ref="A14:A77">A13+1</f>
        <v>3</v>
      </c>
      <c r="B14" s="88" t="s">
        <v>140</v>
      </c>
      <c r="C14" s="88" t="s">
        <v>141</v>
      </c>
      <c r="D14" s="88" t="s">
        <v>142</v>
      </c>
      <c r="E14" s="88"/>
      <c r="F14" s="88"/>
      <c r="G14" s="88" t="s">
        <v>143</v>
      </c>
      <c r="H14" s="88" t="s">
        <v>144</v>
      </c>
      <c r="I14" s="88" t="s">
        <v>145</v>
      </c>
      <c r="J14" s="88" t="s">
        <v>152</v>
      </c>
      <c r="K14" s="88" t="s">
        <v>147</v>
      </c>
      <c r="L14" s="89" t="s">
        <v>148</v>
      </c>
      <c r="M14" s="88">
        <v>1</v>
      </c>
      <c r="N14" s="89" t="s">
        <v>148</v>
      </c>
      <c r="O14" s="89" t="s">
        <v>149</v>
      </c>
      <c r="P14" s="89" t="s">
        <v>149</v>
      </c>
      <c r="Q14" s="88">
        <v>76809.247751</v>
      </c>
      <c r="R14" s="88">
        <v>10000</v>
      </c>
      <c r="S14" s="90">
        <v>99.986029</v>
      </c>
      <c r="T14" s="88">
        <v>0</v>
      </c>
      <c r="U14" s="91">
        <v>767985169.9982908</v>
      </c>
      <c r="V14" s="92" t="s">
        <v>150</v>
      </c>
      <c r="W14" s="92" t="s">
        <v>150</v>
      </c>
      <c r="X14" s="88" t="s">
        <v>142</v>
      </c>
    </row>
    <row r="15" spans="1:24" ht="15">
      <c r="A15" s="88">
        <f t="shared" si="0"/>
        <v>4</v>
      </c>
      <c r="B15" s="88" t="s">
        <v>140</v>
      </c>
      <c r="C15" s="88" t="s">
        <v>141</v>
      </c>
      <c r="D15" s="88" t="s">
        <v>142</v>
      </c>
      <c r="E15" s="88"/>
      <c r="F15" s="88"/>
      <c r="G15" s="88" t="s">
        <v>143</v>
      </c>
      <c r="H15" s="88" t="s">
        <v>144</v>
      </c>
      <c r="I15" s="88" t="s">
        <v>145</v>
      </c>
      <c r="J15" s="88" t="s">
        <v>153</v>
      </c>
      <c r="K15" s="88" t="s">
        <v>147</v>
      </c>
      <c r="L15" s="89" t="s">
        <v>148</v>
      </c>
      <c r="M15" s="88">
        <v>1</v>
      </c>
      <c r="N15" s="89" t="s">
        <v>148</v>
      </c>
      <c r="O15" s="89" t="s">
        <v>149</v>
      </c>
      <c r="P15" s="89" t="s">
        <v>149</v>
      </c>
      <c r="Q15" s="88">
        <v>8290.906193</v>
      </c>
      <c r="R15" s="88">
        <v>10000</v>
      </c>
      <c r="S15" s="90">
        <v>99.986029</v>
      </c>
      <c r="T15" s="88">
        <v>0</v>
      </c>
      <c r="U15" s="91">
        <v>82897478.99513948</v>
      </c>
      <c r="V15" s="92" t="s">
        <v>150</v>
      </c>
      <c r="W15" s="92" t="s">
        <v>150</v>
      </c>
      <c r="X15" s="88" t="s">
        <v>142</v>
      </c>
    </row>
    <row r="16" spans="1:24" ht="15">
      <c r="A16" s="88">
        <f t="shared" si="0"/>
        <v>5</v>
      </c>
      <c r="B16" s="88" t="s">
        <v>140</v>
      </c>
      <c r="C16" s="88" t="s">
        <v>141</v>
      </c>
      <c r="D16" s="88" t="s">
        <v>142</v>
      </c>
      <c r="E16" s="88"/>
      <c r="F16" s="88"/>
      <c r="G16" s="88" t="s">
        <v>143</v>
      </c>
      <c r="H16" s="88" t="s">
        <v>144</v>
      </c>
      <c r="I16" s="88" t="s">
        <v>145</v>
      </c>
      <c r="J16" s="88" t="s">
        <v>154</v>
      </c>
      <c r="K16" s="88" t="s">
        <v>147</v>
      </c>
      <c r="L16" s="89" t="s">
        <v>148</v>
      </c>
      <c r="M16" s="88">
        <v>1</v>
      </c>
      <c r="N16" s="89" t="s">
        <v>148</v>
      </c>
      <c r="O16" s="89" t="s">
        <v>149</v>
      </c>
      <c r="P16" s="89" t="s">
        <v>149</v>
      </c>
      <c r="Q16" s="88">
        <v>51079.104083</v>
      </c>
      <c r="R16" s="88">
        <v>10000</v>
      </c>
      <c r="S16" s="90">
        <v>99.986029</v>
      </c>
      <c r="T16" s="88">
        <v>0</v>
      </c>
      <c r="U16" s="91">
        <v>510719680.0014543</v>
      </c>
      <c r="V16" s="92" t="s">
        <v>150</v>
      </c>
      <c r="W16" s="92" t="s">
        <v>150</v>
      </c>
      <c r="X16" s="88" t="s">
        <v>142</v>
      </c>
    </row>
    <row r="17" spans="1:24" ht="15">
      <c r="A17" s="88">
        <f t="shared" si="0"/>
        <v>6</v>
      </c>
      <c r="B17" s="88" t="s">
        <v>140</v>
      </c>
      <c r="C17" s="88" t="s">
        <v>141</v>
      </c>
      <c r="D17" s="88" t="s">
        <v>142</v>
      </c>
      <c r="E17" s="88"/>
      <c r="F17" s="88"/>
      <c r="G17" s="88" t="s">
        <v>143</v>
      </c>
      <c r="H17" s="88" t="s">
        <v>144</v>
      </c>
      <c r="I17" s="88" t="s">
        <v>145</v>
      </c>
      <c r="J17" s="88" t="s">
        <v>155</v>
      </c>
      <c r="K17" s="88" t="s">
        <v>147</v>
      </c>
      <c r="L17" s="89" t="s">
        <v>148</v>
      </c>
      <c r="M17" s="88">
        <v>1</v>
      </c>
      <c r="N17" s="89" t="s">
        <v>148</v>
      </c>
      <c r="O17" s="89" t="s">
        <v>149</v>
      </c>
      <c r="P17" s="89" t="s">
        <v>149</v>
      </c>
      <c r="Q17" s="88">
        <v>79254.674574</v>
      </c>
      <c r="R17" s="88">
        <v>10000</v>
      </c>
      <c r="S17" s="90">
        <v>99.986029</v>
      </c>
      <c r="T17" s="88">
        <v>0</v>
      </c>
      <c r="U17" s="91">
        <v>792436021.8080662</v>
      </c>
      <c r="V17" s="92" t="s">
        <v>150</v>
      </c>
      <c r="W17" s="92" t="s">
        <v>150</v>
      </c>
      <c r="X17" s="88" t="s">
        <v>142</v>
      </c>
    </row>
    <row r="18" spans="1:24" ht="15">
      <c r="A18" s="88">
        <f t="shared" si="0"/>
        <v>7</v>
      </c>
      <c r="B18" s="88" t="s">
        <v>156</v>
      </c>
      <c r="C18" s="88" t="s">
        <v>157</v>
      </c>
      <c r="D18" s="88" t="s">
        <v>142</v>
      </c>
      <c r="E18" s="88"/>
      <c r="F18" s="88"/>
      <c r="G18" s="88" t="s">
        <v>143</v>
      </c>
      <c r="H18" s="88" t="s">
        <v>144</v>
      </c>
      <c r="I18" s="88" t="s">
        <v>145</v>
      </c>
      <c r="J18" s="88" t="s">
        <v>146</v>
      </c>
      <c r="K18" s="88" t="s">
        <v>147</v>
      </c>
      <c r="L18" s="89" t="s">
        <v>158</v>
      </c>
      <c r="M18" s="88">
        <v>3</v>
      </c>
      <c r="N18" s="89" t="s">
        <v>158</v>
      </c>
      <c r="O18" s="89" t="s">
        <v>148</v>
      </c>
      <c r="P18" s="89" t="s">
        <v>148</v>
      </c>
      <c r="Q18" s="88">
        <v>222438.586602</v>
      </c>
      <c r="R18" s="88">
        <v>10000</v>
      </c>
      <c r="S18" s="90">
        <v>99.957771</v>
      </c>
      <c r="T18" s="88">
        <v>0</v>
      </c>
      <c r="U18" s="91">
        <v>2223446535.896042</v>
      </c>
      <c r="V18" s="92" t="s">
        <v>159</v>
      </c>
      <c r="W18" s="92" t="s">
        <v>159</v>
      </c>
      <c r="X18" s="88" t="s">
        <v>142</v>
      </c>
    </row>
    <row r="19" spans="1:24" ht="15">
      <c r="A19" s="88">
        <f t="shared" si="0"/>
        <v>8</v>
      </c>
      <c r="B19" s="88" t="s">
        <v>156</v>
      </c>
      <c r="C19" s="88" t="s">
        <v>157</v>
      </c>
      <c r="D19" s="88" t="s">
        <v>142</v>
      </c>
      <c r="E19" s="88"/>
      <c r="F19" s="88"/>
      <c r="G19" s="88" t="s">
        <v>143</v>
      </c>
      <c r="H19" s="88" t="s">
        <v>144</v>
      </c>
      <c r="I19" s="88" t="s">
        <v>145</v>
      </c>
      <c r="J19" s="88" t="s">
        <v>151</v>
      </c>
      <c r="K19" s="88" t="s">
        <v>147</v>
      </c>
      <c r="L19" s="89" t="s">
        <v>158</v>
      </c>
      <c r="M19" s="88">
        <v>3</v>
      </c>
      <c r="N19" s="89" t="s">
        <v>158</v>
      </c>
      <c r="O19" s="89" t="s">
        <v>148</v>
      </c>
      <c r="P19" s="89" t="s">
        <v>148</v>
      </c>
      <c r="Q19" s="88">
        <v>10316.161884</v>
      </c>
      <c r="R19" s="88">
        <v>10000</v>
      </c>
      <c r="S19" s="90">
        <v>99.957771</v>
      </c>
      <c r="T19" s="88">
        <v>0</v>
      </c>
      <c r="U19" s="91">
        <v>103118054.98820026</v>
      </c>
      <c r="V19" s="92" t="s">
        <v>159</v>
      </c>
      <c r="W19" s="92" t="s">
        <v>159</v>
      </c>
      <c r="X19" s="88" t="s">
        <v>142</v>
      </c>
    </row>
    <row r="20" spans="1:24" ht="15">
      <c r="A20" s="88">
        <f t="shared" si="0"/>
        <v>9</v>
      </c>
      <c r="B20" s="88" t="s">
        <v>156</v>
      </c>
      <c r="C20" s="88" t="s">
        <v>157</v>
      </c>
      <c r="D20" s="88" t="s">
        <v>142</v>
      </c>
      <c r="E20" s="88"/>
      <c r="F20" s="88"/>
      <c r="G20" s="88" t="s">
        <v>143</v>
      </c>
      <c r="H20" s="88" t="s">
        <v>144</v>
      </c>
      <c r="I20" s="88" t="s">
        <v>145</v>
      </c>
      <c r="J20" s="88" t="s">
        <v>152</v>
      </c>
      <c r="K20" s="88" t="s">
        <v>147</v>
      </c>
      <c r="L20" s="89" t="s">
        <v>158</v>
      </c>
      <c r="M20" s="88">
        <v>3</v>
      </c>
      <c r="N20" s="89" t="s">
        <v>158</v>
      </c>
      <c r="O20" s="89" t="s">
        <v>148</v>
      </c>
      <c r="P20" s="89" t="s">
        <v>148</v>
      </c>
      <c r="Q20" s="88">
        <v>70377.758937</v>
      </c>
      <c r="R20" s="88">
        <v>10000</v>
      </c>
      <c r="S20" s="90">
        <v>99.957771</v>
      </c>
      <c r="T20" s="88">
        <v>0</v>
      </c>
      <c r="U20" s="91">
        <v>703480392.9616066</v>
      </c>
      <c r="V20" s="92" t="s">
        <v>159</v>
      </c>
      <c r="W20" s="92" t="s">
        <v>159</v>
      </c>
      <c r="X20" s="88" t="s">
        <v>142</v>
      </c>
    </row>
    <row r="21" spans="1:24" ht="15">
      <c r="A21" s="88">
        <f t="shared" si="0"/>
        <v>10</v>
      </c>
      <c r="B21" s="88" t="s">
        <v>156</v>
      </c>
      <c r="C21" s="88" t="s">
        <v>157</v>
      </c>
      <c r="D21" s="88" t="s">
        <v>142</v>
      </c>
      <c r="E21" s="88"/>
      <c r="F21" s="88"/>
      <c r="G21" s="88" t="s">
        <v>143</v>
      </c>
      <c r="H21" s="88" t="s">
        <v>144</v>
      </c>
      <c r="I21" s="88" t="s">
        <v>145</v>
      </c>
      <c r="J21" s="88" t="s">
        <v>153</v>
      </c>
      <c r="K21" s="88" t="s">
        <v>147</v>
      </c>
      <c r="L21" s="89" t="s">
        <v>158</v>
      </c>
      <c r="M21" s="88">
        <v>3</v>
      </c>
      <c r="N21" s="89" t="s">
        <v>158</v>
      </c>
      <c r="O21" s="89" t="s">
        <v>148</v>
      </c>
      <c r="P21" s="89" t="s">
        <v>148</v>
      </c>
      <c r="Q21" s="88">
        <v>39915.731408</v>
      </c>
      <c r="R21" s="88">
        <v>10000</v>
      </c>
      <c r="S21" s="90">
        <v>99.957771</v>
      </c>
      <c r="T21" s="88">
        <v>0</v>
      </c>
      <c r="U21" s="91">
        <v>398988754.9756462</v>
      </c>
      <c r="V21" s="92" t="s">
        <v>159</v>
      </c>
      <c r="W21" s="92" t="s">
        <v>159</v>
      </c>
      <c r="X21" s="88" t="s">
        <v>142</v>
      </c>
    </row>
    <row r="22" spans="1:24" ht="15">
      <c r="A22" s="88">
        <f t="shared" si="0"/>
        <v>11</v>
      </c>
      <c r="B22" s="88" t="s">
        <v>156</v>
      </c>
      <c r="C22" s="88" t="s">
        <v>157</v>
      </c>
      <c r="D22" s="88" t="s">
        <v>142</v>
      </c>
      <c r="E22" s="88"/>
      <c r="F22" s="88"/>
      <c r="G22" s="88" t="s">
        <v>143</v>
      </c>
      <c r="H22" s="88" t="s">
        <v>144</v>
      </c>
      <c r="I22" s="88" t="s">
        <v>145</v>
      </c>
      <c r="J22" s="88" t="s">
        <v>154</v>
      </c>
      <c r="K22" s="88" t="s">
        <v>147</v>
      </c>
      <c r="L22" s="89" t="s">
        <v>158</v>
      </c>
      <c r="M22" s="88">
        <v>3</v>
      </c>
      <c r="N22" s="89" t="s">
        <v>158</v>
      </c>
      <c r="O22" s="89" t="s">
        <v>148</v>
      </c>
      <c r="P22" s="89" t="s">
        <v>148</v>
      </c>
      <c r="Q22" s="88">
        <v>42625.227994</v>
      </c>
      <c r="R22" s="88">
        <v>10000</v>
      </c>
      <c r="S22" s="90">
        <v>99.957771</v>
      </c>
      <c r="T22" s="88">
        <v>0</v>
      </c>
      <c r="U22" s="91">
        <v>426072278.97296005</v>
      </c>
      <c r="V22" s="92" t="s">
        <v>159</v>
      </c>
      <c r="W22" s="92" t="s">
        <v>159</v>
      </c>
      <c r="X22" s="88" t="s">
        <v>142</v>
      </c>
    </row>
    <row r="23" spans="1:24" ht="15">
      <c r="A23" s="88">
        <f t="shared" si="0"/>
        <v>12</v>
      </c>
      <c r="B23" s="88" t="s">
        <v>156</v>
      </c>
      <c r="C23" s="88" t="s">
        <v>157</v>
      </c>
      <c r="D23" s="88" t="s">
        <v>142</v>
      </c>
      <c r="E23" s="88"/>
      <c r="F23" s="88"/>
      <c r="G23" s="88" t="s">
        <v>143</v>
      </c>
      <c r="H23" s="88" t="s">
        <v>144</v>
      </c>
      <c r="I23" s="88" t="s">
        <v>145</v>
      </c>
      <c r="J23" s="88" t="s">
        <v>155</v>
      </c>
      <c r="K23" s="88" t="s">
        <v>147</v>
      </c>
      <c r="L23" s="89" t="s">
        <v>158</v>
      </c>
      <c r="M23" s="88">
        <v>3</v>
      </c>
      <c r="N23" s="89" t="s">
        <v>158</v>
      </c>
      <c r="O23" s="89" t="s">
        <v>148</v>
      </c>
      <c r="P23" s="89" t="s">
        <v>148</v>
      </c>
      <c r="Q23" s="88">
        <v>64326.533172</v>
      </c>
      <c r="R23" s="88">
        <v>10000</v>
      </c>
      <c r="S23" s="90">
        <v>99.957771</v>
      </c>
      <c r="T23" s="88">
        <v>0</v>
      </c>
      <c r="U23" s="91">
        <v>642993688.8755578</v>
      </c>
      <c r="V23" s="92" t="s">
        <v>159</v>
      </c>
      <c r="W23" s="92" t="s">
        <v>159</v>
      </c>
      <c r="X23" s="88" t="s">
        <v>142</v>
      </c>
    </row>
    <row r="24" spans="1:24" ht="15">
      <c r="A24" s="88">
        <f t="shared" si="0"/>
        <v>13</v>
      </c>
      <c r="B24" s="88" t="s">
        <v>156</v>
      </c>
      <c r="C24" s="88" t="s">
        <v>157</v>
      </c>
      <c r="D24" s="88" t="s">
        <v>142</v>
      </c>
      <c r="E24" s="88"/>
      <c r="F24" s="88"/>
      <c r="G24" s="88" t="s">
        <v>143</v>
      </c>
      <c r="H24" s="88" t="s">
        <v>144</v>
      </c>
      <c r="I24" s="88" t="s">
        <v>145</v>
      </c>
      <c r="J24" s="88" t="s">
        <v>146</v>
      </c>
      <c r="K24" s="88" t="s">
        <v>147</v>
      </c>
      <c r="L24" s="89" t="s">
        <v>158</v>
      </c>
      <c r="M24" s="88">
        <v>3</v>
      </c>
      <c r="N24" s="89" t="s">
        <v>158</v>
      </c>
      <c r="O24" s="89" t="s">
        <v>148</v>
      </c>
      <c r="P24" s="89" t="s">
        <v>148</v>
      </c>
      <c r="Q24" s="88">
        <v>69944.577789</v>
      </c>
      <c r="R24" s="88">
        <v>10000</v>
      </c>
      <c r="S24" s="90">
        <v>99.958018</v>
      </c>
      <c r="T24" s="88">
        <v>0</v>
      </c>
      <c r="U24" s="91">
        <v>699152133.9755769</v>
      </c>
      <c r="V24" s="92" t="s">
        <v>160</v>
      </c>
      <c r="W24" s="92" t="s">
        <v>160</v>
      </c>
      <c r="X24" s="88" t="s">
        <v>142</v>
      </c>
    </row>
    <row r="25" spans="1:24" ht="15">
      <c r="A25" s="88">
        <f t="shared" si="0"/>
        <v>14</v>
      </c>
      <c r="B25" s="88" t="s">
        <v>156</v>
      </c>
      <c r="C25" s="88" t="s">
        <v>157</v>
      </c>
      <c r="D25" s="88" t="s">
        <v>142</v>
      </c>
      <c r="E25" s="88"/>
      <c r="F25" s="88"/>
      <c r="G25" s="88" t="s">
        <v>143</v>
      </c>
      <c r="H25" s="88" t="s">
        <v>144</v>
      </c>
      <c r="I25" s="88" t="s">
        <v>145</v>
      </c>
      <c r="J25" s="88" t="s">
        <v>151</v>
      </c>
      <c r="K25" s="88" t="s">
        <v>147</v>
      </c>
      <c r="L25" s="89" t="s">
        <v>158</v>
      </c>
      <c r="M25" s="88">
        <v>3</v>
      </c>
      <c r="N25" s="89" t="s">
        <v>158</v>
      </c>
      <c r="O25" s="89" t="s">
        <v>148</v>
      </c>
      <c r="P25" s="89" t="s">
        <v>148</v>
      </c>
      <c r="Q25" s="88">
        <v>3243.859749</v>
      </c>
      <c r="R25" s="88">
        <v>10000</v>
      </c>
      <c r="S25" s="90">
        <v>99.958018</v>
      </c>
      <c r="T25" s="88">
        <v>0</v>
      </c>
      <c r="U25" s="91">
        <v>32424978.997978937</v>
      </c>
      <c r="V25" s="92" t="s">
        <v>160</v>
      </c>
      <c r="W25" s="92" t="s">
        <v>160</v>
      </c>
      <c r="X25" s="88" t="s">
        <v>142</v>
      </c>
    </row>
    <row r="26" spans="1:24" ht="15">
      <c r="A26" s="88">
        <f t="shared" si="0"/>
        <v>15</v>
      </c>
      <c r="B26" s="88" t="s">
        <v>156</v>
      </c>
      <c r="C26" s="88" t="s">
        <v>157</v>
      </c>
      <c r="D26" s="88" t="s">
        <v>142</v>
      </c>
      <c r="E26" s="88"/>
      <c r="F26" s="88"/>
      <c r="G26" s="88" t="s">
        <v>143</v>
      </c>
      <c r="H26" s="88" t="s">
        <v>144</v>
      </c>
      <c r="I26" s="88" t="s">
        <v>145</v>
      </c>
      <c r="J26" s="88" t="s">
        <v>152</v>
      </c>
      <c r="K26" s="88" t="s">
        <v>147</v>
      </c>
      <c r="L26" s="89" t="s">
        <v>158</v>
      </c>
      <c r="M26" s="88">
        <v>3</v>
      </c>
      <c r="N26" s="89" t="s">
        <v>158</v>
      </c>
      <c r="O26" s="89" t="s">
        <v>148</v>
      </c>
      <c r="P26" s="89" t="s">
        <v>148</v>
      </c>
      <c r="Q26" s="88">
        <v>22129.895253</v>
      </c>
      <c r="R26" s="88">
        <v>10000</v>
      </c>
      <c r="S26" s="90">
        <v>99.958018</v>
      </c>
      <c r="T26" s="88">
        <v>0</v>
      </c>
      <c r="U26" s="91">
        <v>221206045.98494273</v>
      </c>
      <c r="V26" s="92" t="s">
        <v>160</v>
      </c>
      <c r="W26" s="92" t="s">
        <v>160</v>
      </c>
      <c r="X26" s="88" t="s">
        <v>142</v>
      </c>
    </row>
    <row r="27" spans="1:24" ht="15">
      <c r="A27" s="88">
        <f t="shared" si="0"/>
        <v>16</v>
      </c>
      <c r="B27" s="88" t="s">
        <v>156</v>
      </c>
      <c r="C27" s="88" t="s">
        <v>157</v>
      </c>
      <c r="D27" s="88" t="s">
        <v>142</v>
      </c>
      <c r="E27" s="88"/>
      <c r="F27" s="88"/>
      <c r="G27" s="88" t="s">
        <v>143</v>
      </c>
      <c r="H27" s="88" t="s">
        <v>144</v>
      </c>
      <c r="I27" s="88" t="s">
        <v>145</v>
      </c>
      <c r="J27" s="88" t="s">
        <v>153</v>
      </c>
      <c r="K27" s="88" t="s">
        <v>147</v>
      </c>
      <c r="L27" s="89" t="s">
        <v>158</v>
      </c>
      <c r="M27" s="88">
        <v>3</v>
      </c>
      <c r="N27" s="89" t="s">
        <v>158</v>
      </c>
      <c r="O27" s="89" t="s">
        <v>148</v>
      </c>
      <c r="P27" s="89" t="s">
        <v>148</v>
      </c>
      <c r="Q27" s="88">
        <v>12551.279924</v>
      </c>
      <c r="R27" s="88">
        <v>10000</v>
      </c>
      <c r="S27" s="90">
        <v>99.958018</v>
      </c>
      <c r="T27" s="88">
        <v>0</v>
      </c>
      <c r="U27" s="91">
        <v>125460105.9922257</v>
      </c>
      <c r="V27" s="92" t="s">
        <v>160</v>
      </c>
      <c r="W27" s="92" t="s">
        <v>160</v>
      </c>
      <c r="X27" s="88" t="s">
        <v>142</v>
      </c>
    </row>
    <row r="28" spans="1:24" ht="15">
      <c r="A28" s="88">
        <f t="shared" si="0"/>
        <v>17</v>
      </c>
      <c r="B28" s="88" t="s">
        <v>156</v>
      </c>
      <c r="C28" s="88" t="s">
        <v>157</v>
      </c>
      <c r="D28" s="88" t="s">
        <v>142</v>
      </c>
      <c r="E28" s="88"/>
      <c r="F28" s="88"/>
      <c r="G28" s="88" t="s">
        <v>143</v>
      </c>
      <c r="H28" s="88" t="s">
        <v>144</v>
      </c>
      <c r="I28" s="88" t="s">
        <v>145</v>
      </c>
      <c r="J28" s="88" t="s">
        <v>154</v>
      </c>
      <c r="K28" s="88" t="s">
        <v>147</v>
      </c>
      <c r="L28" s="89" t="s">
        <v>158</v>
      </c>
      <c r="M28" s="88">
        <v>3</v>
      </c>
      <c r="N28" s="89" t="s">
        <v>158</v>
      </c>
      <c r="O28" s="89" t="s">
        <v>148</v>
      </c>
      <c r="P28" s="89" t="s">
        <v>148</v>
      </c>
      <c r="Q28" s="88">
        <v>13403.266108</v>
      </c>
      <c r="R28" s="88">
        <v>10000</v>
      </c>
      <c r="S28" s="90">
        <v>99.958018</v>
      </c>
      <c r="T28" s="88">
        <v>0</v>
      </c>
      <c r="U28" s="91">
        <v>133976390.99230455</v>
      </c>
      <c r="V28" s="92" t="s">
        <v>160</v>
      </c>
      <c r="W28" s="92" t="s">
        <v>160</v>
      </c>
      <c r="X28" s="88" t="s">
        <v>142</v>
      </c>
    </row>
    <row r="29" spans="1:24" ht="15">
      <c r="A29" s="88">
        <f t="shared" si="0"/>
        <v>18</v>
      </c>
      <c r="B29" s="88" t="s">
        <v>156</v>
      </c>
      <c r="C29" s="88" t="s">
        <v>157</v>
      </c>
      <c r="D29" s="88" t="s">
        <v>142</v>
      </c>
      <c r="E29" s="88"/>
      <c r="F29" s="88"/>
      <c r="G29" s="88" t="s">
        <v>143</v>
      </c>
      <c r="H29" s="88" t="s">
        <v>144</v>
      </c>
      <c r="I29" s="88" t="s">
        <v>145</v>
      </c>
      <c r="J29" s="88" t="s">
        <v>155</v>
      </c>
      <c r="K29" s="88" t="s">
        <v>147</v>
      </c>
      <c r="L29" s="89" t="s">
        <v>158</v>
      </c>
      <c r="M29" s="88">
        <v>3</v>
      </c>
      <c r="N29" s="89" t="s">
        <v>158</v>
      </c>
      <c r="O29" s="89" t="s">
        <v>148</v>
      </c>
      <c r="P29" s="89" t="s">
        <v>148</v>
      </c>
      <c r="Q29" s="88">
        <v>20227.121174</v>
      </c>
      <c r="R29" s="88">
        <v>10000</v>
      </c>
      <c r="S29" s="90">
        <v>99.958018</v>
      </c>
      <c r="T29" s="88">
        <v>0</v>
      </c>
      <c r="U29" s="91">
        <v>202186293.49148384</v>
      </c>
      <c r="V29" s="92" t="s">
        <v>160</v>
      </c>
      <c r="W29" s="92" t="s">
        <v>160</v>
      </c>
      <c r="X29" s="88" t="s">
        <v>142</v>
      </c>
    </row>
    <row r="30" spans="1:24" ht="15">
      <c r="A30" s="88">
        <f t="shared" si="0"/>
        <v>19</v>
      </c>
      <c r="B30" s="88" t="s">
        <v>161</v>
      </c>
      <c r="C30" s="88" t="s">
        <v>32</v>
      </c>
      <c r="D30" s="88" t="s">
        <v>162</v>
      </c>
      <c r="E30" s="88" t="s">
        <v>163</v>
      </c>
      <c r="F30" s="88" t="s">
        <v>164</v>
      </c>
      <c r="G30" s="88" t="s">
        <v>143</v>
      </c>
      <c r="H30" s="88" t="s">
        <v>165</v>
      </c>
      <c r="I30" s="88" t="s">
        <v>145</v>
      </c>
      <c r="J30" s="88" t="s">
        <v>146</v>
      </c>
      <c r="K30" s="88" t="s">
        <v>147</v>
      </c>
      <c r="L30" s="89" t="s">
        <v>166</v>
      </c>
      <c r="M30" s="88">
        <v>576</v>
      </c>
      <c r="N30" s="89" t="s">
        <v>166</v>
      </c>
      <c r="O30" s="89" t="s">
        <v>148</v>
      </c>
      <c r="P30" s="89" t="s">
        <v>148</v>
      </c>
      <c r="Q30" s="88">
        <v>40</v>
      </c>
      <c r="R30" s="88">
        <v>100</v>
      </c>
      <c r="S30" s="90">
        <v>1000000</v>
      </c>
      <c r="T30" s="88">
        <v>0</v>
      </c>
      <c r="U30" s="91">
        <f>Q30*R30*S30/100</f>
        <v>40000000</v>
      </c>
      <c r="V30" s="93">
        <v>8.64</v>
      </c>
      <c r="W30" s="93">
        <v>8.64</v>
      </c>
      <c r="X30" s="88" t="s">
        <v>167</v>
      </c>
    </row>
    <row r="31" spans="1:24" ht="15">
      <c r="A31" s="88">
        <f t="shared" si="0"/>
        <v>20</v>
      </c>
      <c r="B31" s="88" t="s">
        <v>168</v>
      </c>
      <c r="C31" s="88" t="s">
        <v>59</v>
      </c>
      <c r="D31" s="88" t="s">
        <v>162</v>
      </c>
      <c r="E31" s="88" t="s">
        <v>163</v>
      </c>
      <c r="F31" s="88" t="s">
        <v>164</v>
      </c>
      <c r="G31" s="88" t="s">
        <v>143</v>
      </c>
      <c r="H31" s="88" t="s">
        <v>165</v>
      </c>
      <c r="I31" s="88" t="s">
        <v>145</v>
      </c>
      <c r="J31" s="88" t="s">
        <v>152</v>
      </c>
      <c r="K31" s="88" t="s">
        <v>147</v>
      </c>
      <c r="L31" s="89" t="s">
        <v>169</v>
      </c>
      <c r="M31" s="88">
        <v>2767</v>
      </c>
      <c r="N31" s="89" t="s">
        <v>169</v>
      </c>
      <c r="O31" s="89" t="s">
        <v>148</v>
      </c>
      <c r="P31" s="89" t="s">
        <v>148</v>
      </c>
      <c r="Q31" s="88">
        <v>400</v>
      </c>
      <c r="R31" s="88">
        <v>100</v>
      </c>
      <c r="S31" s="90">
        <v>1000000</v>
      </c>
      <c r="T31" s="88">
        <v>0</v>
      </c>
      <c r="U31" s="91">
        <f>Q31*R31*S31/100</f>
        <v>400000000</v>
      </c>
      <c r="V31" s="93">
        <v>8.64</v>
      </c>
      <c r="W31" s="93">
        <v>8.64</v>
      </c>
      <c r="X31" s="88" t="s">
        <v>167</v>
      </c>
    </row>
    <row r="32" spans="1:24" ht="15">
      <c r="A32" s="88">
        <f t="shared" si="0"/>
        <v>21</v>
      </c>
      <c r="B32" s="88" t="s">
        <v>170</v>
      </c>
      <c r="C32" s="88" t="s">
        <v>68</v>
      </c>
      <c r="D32" s="88" t="s">
        <v>162</v>
      </c>
      <c r="E32" s="88" t="s">
        <v>163</v>
      </c>
      <c r="F32" s="88" t="s">
        <v>164</v>
      </c>
      <c r="G32" s="88" t="s">
        <v>143</v>
      </c>
      <c r="H32" s="88" t="s">
        <v>165</v>
      </c>
      <c r="I32" s="88" t="s">
        <v>145</v>
      </c>
      <c r="J32" s="88" t="s">
        <v>153</v>
      </c>
      <c r="K32" s="88" t="s">
        <v>147</v>
      </c>
      <c r="L32" s="89" t="s">
        <v>171</v>
      </c>
      <c r="M32" s="88">
        <v>4228</v>
      </c>
      <c r="N32" s="89" t="s">
        <v>171</v>
      </c>
      <c r="O32" s="89" t="s">
        <v>148</v>
      </c>
      <c r="P32" s="89" t="s">
        <v>148</v>
      </c>
      <c r="Q32" s="88">
        <v>478</v>
      </c>
      <c r="R32" s="88">
        <v>100</v>
      </c>
      <c r="S32" s="90">
        <v>1000000</v>
      </c>
      <c r="T32" s="88">
        <v>0</v>
      </c>
      <c r="U32" s="91">
        <f>Q32*R32*S32/100</f>
        <v>478000000</v>
      </c>
      <c r="V32" s="93">
        <v>8.64</v>
      </c>
      <c r="W32" s="93">
        <v>8.64</v>
      </c>
      <c r="X32" s="88" t="s">
        <v>167</v>
      </c>
    </row>
    <row r="33" spans="1:24" ht="15">
      <c r="A33" s="88">
        <f t="shared" si="0"/>
        <v>22</v>
      </c>
      <c r="B33" s="88" t="s">
        <v>172</v>
      </c>
      <c r="C33" s="88" t="s">
        <v>71</v>
      </c>
      <c r="D33" s="88" t="s">
        <v>162</v>
      </c>
      <c r="E33" s="88" t="s">
        <v>163</v>
      </c>
      <c r="F33" s="88" t="s">
        <v>164</v>
      </c>
      <c r="G33" s="88" t="s">
        <v>143</v>
      </c>
      <c r="H33" s="88" t="s">
        <v>165</v>
      </c>
      <c r="I33" s="88" t="s">
        <v>145</v>
      </c>
      <c r="J33" s="88" t="s">
        <v>155</v>
      </c>
      <c r="K33" s="88" t="s">
        <v>147</v>
      </c>
      <c r="L33" s="89" t="s">
        <v>173</v>
      </c>
      <c r="M33" s="88">
        <v>941</v>
      </c>
      <c r="N33" s="89" t="s">
        <v>173</v>
      </c>
      <c r="O33" s="89" t="s">
        <v>148</v>
      </c>
      <c r="P33" s="89" t="s">
        <v>148</v>
      </c>
      <c r="Q33" s="88">
        <v>80</v>
      </c>
      <c r="R33" s="88">
        <v>100</v>
      </c>
      <c r="S33" s="90">
        <v>1000000</v>
      </c>
      <c r="T33" s="88">
        <v>0</v>
      </c>
      <c r="U33" s="91">
        <f>Q33*R33*S33/100</f>
        <v>80000000</v>
      </c>
      <c r="V33" s="93">
        <v>8.64</v>
      </c>
      <c r="W33" s="93">
        <v>8.64</v>
      </c>
      <c r="X33" s="88" t="s">
        <v>167</v>
      </c>
    </row>
    <row r="34" spans="1:24" ht="15">
      <c r="A34" s="88">
        <f t="shared" si="0"/>
        <v>23</v>
      </c>
      <c r="B34" s="88" t="s">
        <v>174</v>
      </c>
      <c r="C34" s="88" t="s">
        <v>175</v>
      </c>
      <c r="D34" s="88" t="s">
        <v>142</v>
      </c>
      <c r="E34" s="88"/>
      <c r="F34" s="88"/>
      <c r="G34" s="88" t="s">
        <v>143</v>
      </c>
      <c r="H34" s="88" t="s">
        <v>144</v>
      </c>
      <c r="I34" s="88" t="s">
        <v>145</v>
      </c>
      <c r="J34" s="88" t="s">
        <v>146</v>
      </c>
      <c r="K34" s="88" t="s">
        <v>147</v>
      </c>
      <c r="L34" s="89" t="s">
        <v>176</v>
      </c>
      <c r="M34" s="88">
        <v>1</v>
      </c>
      <c r="N34" s="89" t="s">
        <v>176</v>
      </c>
      <c r="O34" s="89" t="s">
        <v>158</v>
      </c>
      <c r="P34" s="89" t="s">
        <v>158</v>
      </c>
      <c r="Q34" s="88">
        <v>292453.88361</v>
      </c>
      <c r="R34" s="88">
        <v>10000</v>
      </c>
      <c r="S34" s="90">
        <v>99.986029</v>
      </c>
      <c r="T34" s="88">
        <v>0</v>
      </c>
      <c r="U34" s="91">
        <v>2924130259.0150943</v>
      </c>
      <c r="V34" s="92" t="s">
        <v>150</v>
      </c>
      <c r="W34" s="92" t="s">
        <v>150</v>
      </c>
      <c r="X34" s="88" t="s">
        <v>142</v>
      </c>
    </row>
    <row r="35" spans="1:24" ht="15">
      <c r="A35" s="88">
        <f t="shared" si="0"/>
        <v>24</v>
      </c>
      <c r="B35" s="88" t="s">
        <v>174</v>
      </c>
      <c r="C35" s="88" t="s">
        <v>175</v>
      </c>
      <c r="D35" s="88" t="s">
        <v>142</v>
      </c>
      <c r="E35" s="88"/>
      <c r="F35" s="88"/>
      <c r="G35" s="88" t="s">
        <v>143</v>
      </c>
      <c r="H35" s="88" t="s">
        <v>144</v>
      </c>
      <c r="I35" s="88" t="s">
        <v>145</v>
      </c>
      <c r="J35" s="88" t="s">
        <v>151</v>
      </c>
      <c r="K35" s="88" t="s">
        <v>147</v>
      </c>
      <c r="L35" s="89" t="s">
        <v>176</v>
      </c>
      <c r="M35" s="88">
        <v>1</v>
      </c>
      <c r="N35" s="89" t="s">
        <v>176</v>
      </c>
      <c r="O35" s="89" t="s">
        <v>158</v>
      </c>
      <c r="P35" s="89" t="s">
        <v>158</v>
      </c>
      <c r="Q35" s="88">
        <v>13563.819553</v>
      </c>
      <c r="R35" s="88">
        <v>10000</v>
      </c>
      <c r="S35" s="90">
        <v>99.986029</v>
      </c>
      <c r="T35" s="88">
        <v>0</v>
      </c>
      <c r="U35" s="91">
        <v>135619245.9924362</v>
      </c>
      <c r="V35" s="92" t="s">
        <v>150</v>
      </c>
      <c r="W35" s="92" t="s">
        <v>150</v>
      </c>
      <c r="X35" s="88" t="s">
        <v>142</v>
      </c>
    </row>
    <row r="36" spans="1:24" ht="15">
      <c r="A36" s="88">
        <f t="shared" si="0"/>
        <v>25</v>
      </c>
      <c r="B36" s="88" t="s">
        <v>174</v>
      </c>
      <c r="C36" s="88" t="s">
        <v>175</v>
      </c>
      <c r="D36" s="88" t="s">
        <v>142</v>
      </c>
      <c r="E36" s="88"/>
      <c r="F36" s="88"/>
      <c r="G36" s="88" t="s">
        <v>143</v>
      </c>
      <c r="H36" s="88" t="s">
        <v>144</v>
      </c>
      <c r="I36" s="88" t="s">
        <v>145</v>
      </c>
      <c r="J36" s="88" t="s">
        <v>152</v>
      </c>
      <c r="K36" s="88" t="s">
        <v>147</v>
      </c>
      <c r="L36" s="89" t="s">
        <v>176</v>
      </c>
      <c r="M36" s="88">
        <v>1</v>
      </c>
      <c r="N36" s="89" t="s">
        <v>176</v>
      </c>
      <c r="O36" s="89" t="s">
        <v>158</v>
      </c>
      <c r="P36" s="89" t="s">
        <v>158</v>
      </c>
      <c r="Q36" s="88">
        <v>92530.48501</v>
      </c>
      <c r="R36" s="88">
        <v>10000</v>
      </c>
      <c r="S36" s="90">
        <v>99.986029</v>
      </c>
      <c r="T36" s="88">
        <v>0</v>
      </c>
      <c r="U36" s="91">
        <v>925175578.9979595</v>
      </c>
      <c r="V36" s="92" t="s">
        <v>150</v>
      </c>
      <c r="W36" s="92" t="s">
        <v>150</v>
      </c>
      <c r="X36" s="88" t="s">
        <v>142</v>
      </c>
    </row>
    <row r="37" spans="1:24" ht="15">
      <c r="A37" s="88">
        <f t="shared" si="0"/>
        <v>26</v>
      </c>
      <c r="B37" s="88" t="s">
        <v>174</v>
      </c>
      <c r="C37" s="88" t="s">
        <v>175</v>
      </c>
      <c r="D37" s="88" t="s">
        <v>142</v>
      </c>
      <c r="E37" s="88"/>
      <c r="F37" s="88"/>
      <c r="G37" s="88" t="s">
        <v>143</v>
      </c>
      <c r="H37" s="88" t="s">
        <v>144</v>
      </c>
      <c r="I37" s="88" t="s">
        <v>145</v>
      </c>
      <c r="J37" s="88" t="s">
        <v>153</v>
      </c>
      <c r="K37" s="88" t="s">
        <v>147</v>
      </c>
      <c r="L37" s="89" t="s">
        <v>176</v>
      </c>
      <c r="M37" s="88">
        <v>1</v>
      </c>
      <c r="N37" s="89" t="s">
        <v>176</v>
      </c>
      <c r="O37" s="89" t="s">
        <v>158</v>
      </c>
      <c r="P37" s="89" t="s">
        <v>158</v>
      </c>
      <c r="Q37" s="88">
        <v>52486.799947</v>
      </c>
      <c r="R37" s="88">
        <v>10000</v>
      </c>
      <c r="S37" s="90">
        <v>99.986029</v>
      </c>
      <c r="T37" s="88">
        <v>0</v>
      </c>
      <c r="U37" s="91">
        <v>524794671.99883205</v>
      </c>
      <c r="V37" s="92" t="s">
        <v>150</v>
      </c>
      <c r="W37" s="92" t="s">
        <v>150</v>
      </c>
      <c r="X37" s="88" t="s">
        <v>142</v>
      </c>
    </row>
    <row r="38" spans="1:24" ht="15">
      <c r="A38" s="88">
        <f t="shared" si="0"/>
        <v>27</v>
      </c>
      <c r="B38" s="88" t="s">
        <v>174</v>
      </c>
      <c r="C38" s="88" t="s">
        <v>175</v>
      </c>
      <c r="D38" s="88" t="s">
        <v>142</v>
      </c>
      <c r="E38" s="88"/>
      <c r="F38" s="88"/>
      <c r="G38" s="88" t="s">
        <v>143</v>
      </c>
      <c r="H38" s="88" t="s">
        <v>144</v>
      </c>
      <c r="I38" s="88" t="s">
        <v>145</v>
      </c>
      <c r="J38" s="88" t="s">
        <v>154</v>
      </c>
      <c r="K38" s="88" t="s">
        <v>147</v>
      </c>
      <c r="L38" s="89" t="s">
        <v>176</v>
      </c>
      <c r="M38" s="88">
        <v>1</v>
      </c>
      <c r="N38" s="89" t="s">
        <v>176</v>
      </c>
      <c r="O38" s="89" t="s">
        <v>158</v>
      </c>
      <c r="P38" s="89" t="s">
        <v>158</v>
      </c>
      <c r="Q38" s="88">
        <v>56042.381785</v>
      </c>
      <c r="R38" s="88">
        <v>10000</v>
      </c>
      <c r="S38" s="90">
        <v>99.986029</v>
      </c>
      <c r="T38" s="88">
        <v>0</v>
      </c>
      <c r="U38" s="91">
        <v>560345522.9998915</v>
      </c>
      <c r="V38" s="92" t="s">
        <v>150</v>
      </c>
      <c r="W38" s="92" t="s">
        <v>150</v>
      </c>
      <c r="X38" s="88" t="s">
        <v>142</v>
      </c>
    </row>
    <row r="39" spans="1:24" ht="15">
      <c r="A39" s="88">
        <f t="shared" si="0"/>
        <v>28</v>
      </c>
      <c r="B39" s="88" t="s">
        <v>174</v>
      </c>
      <c r="C39" s="88" t="s">
        <v>175</v>
      </c>
      <c r="D39" s="88" t="s">
        <v>142</v>
      </c>
      <c r="E39" s="88"/>
      <c r="F39" s="88"/>
      <c r="G39" s="88" t="s">
        <v>143</v>
      </c>
      <c r="H39" s="88" t="s">
        <v>144</v>
      </c>
      <c r="I39" s="88" t="s">
        <v>145</v>
      </c>
      <c r="J39" s="88" t="s">
        <v>155</v>
      </c>
      <c r="K39" s="88" t="s">
        <v>147</v>
      </c>
      <c r="L39" s="89" t="s">
        <v>176</v>
      </c>
      <c r="M39" s="88">
        <v>1</v>
      </c>
      <c r="N39" s="89" t="s">
        <v>176</v>
      </c>
      <c r="O39" s="89" t="s">
        <v>158</v>
      </c>
      <c r="P39" s="89" t="s">
        <v>158</v>
      </c>
      <c r="Q39" s="88">
        <v>84572.630091</v>
      </c>
      <c r="R39" s="88">
        <v>10000</v>
      </c>
      <c r="S39" s="90">
        <v>99.986029</v>
      </c>
      <c r="T39" s="88">
        <v>0</v>
      </c>
      <c r="U39" s="91">
        <v>845608147.4485419</v>
      </c>
      <c r="V39" s="92" t="s">
        <v>150</v>
      </c>
      <c r="W39" s="92" t="s">
        <v>150</v>
      </c>
      <c r="X39" s="88" t="s">
        <v>142</v>
      </c>
    </row>
    <row r="40" spans="1:24" ht="15">
      <c r="A40" s="88">
        <f t="shared" si="0"/>
        <v>29</v>
      </c>
      <c r="B40" s="88" t="s">
        <v>177</v>
      </c>
      <c r="C40" s="88" t="s">
        <v>178</v>
      </c>
      <c r="D40" s="88" t="s">
        <v>142</v>
      </c>
      <c r="E40" s="88"/>
      <c r="F40" s="88"/>
      <c r="G40" s="88" t="s">
        <v>143</v>
      </c>
      <c r="H40" s="88" t="s">
        <v>144</v>
      </c>
      <c r="I40" s="88" t="s">
        <v>145</v>
      </c>
      <c r="J40" s="88" t="s">
        <v>146</v>
      </c>
      <c r="K40" s="88" t="s">
        <v>147</v>
      </c>
      <c r="L40" s="89" t="s">
        <v>179</v>
      </c>
      <c r="M40" s="88">
        <v>1</v>
      </c>
      <c r="N40" s="89" t="s">
        <v>179</v>
      </c>
      <c r="O40" s="89" t="s">
        <v>176</v>
      </c>
      <c r="P40" s="89" t="s">
        <v>176</v>
      </c>
      <c r="Q40" s="88">
        <v>292478.598581</v>
      </c>
      <c r="R40" s="88">
        <v>10000</v>
      </c>
      <c r="S40" s="90">
        <v>99.985975</v>
      </c>
      <c r="T40" s="88">
        <v>0</v>
      </c>
      <c r="U40" s="91">
        <v>2924375771.9989104</v>
      </c>
      <c r="V40" s="92" t="s">
        <v>180</v>
      </c>
      <c r="W40" s="92" t="s">
        <v>180</v>
      </c>
      <c r="X40" s="88" t="s">
        <v>142</v>
      </c>
    </row>
    <row r="41" spans="1:24" ht="15">
      <c r="A41" s="88">
        <f t="shared" si="0"/>
        <v>30</v>
      </c>
      <c r="B41" s="88" t="s">
        <v>177</v>
      </c>
      <c r="C41" s="88" t="s">
        <v>178</v>
      </c>
      <c r="D41" s="88" t="s">
        <v>142</v>
      </c>
      <c r="E41" s="88"/>
      <c r="F41" s="88"/>
      <c r="G41" s="88" t="s">
        <v>143</v>
      </c>
      <c r="H41" s="88" t="s">
        <v>144</v>
      </c>
      <c r="I41" s="88" t="s">
        <v>145</v>
      </c>
      <c r="J41" s="88" t="s">
        <v>151</v>
      </c>
      <c r="K41" s="88" t="s">
        <v>147</v>
      </c>
      <c r="L41" s="89" t="s">
        <v>179</v>
      </c>
      <c r="M41" s="88">
        <v>1</v>
      </c>
      <c r="N41" s="89" t="s">
        <v>179</v>
      </c>
      <c r="O41" s="89" t="s">
        <v>176</v>
      </c>
      <c r="P41" s="89" t="s">
        <v>176</v>
      </c>
      <c r="Q41" s="88">
        <v>13564.966044</v>
      </c>
      <c r="R41" s="88">
        <v>10000</v>
      </c>
      <c r="S41" s="90">
        <v>99.985975</v>
      </c>
      <c r="T41" s="88">
        <v>0</v>
      </c>
      <c r="U41" s="91">
        <v>135630634.99182975</v>
      </c>
      <c r="V41" s="92" t="s">
        <v>180</v>
      </c>
      <c r="W41" s="92" t="s">
        <v>180</v>
      </c>
      <c r="X41" s="88" t="s">
        <v>142</v>
      </c>
    </row>
    <row r="42" spans="1:24" ht="15">
      <c r="A42" s="88">
        <f t="shared" si="0"/>
        <v>31</v>
      </c>
      <c r="B42" s="88" t="s">
        <v>177</v>
      </c>
      <c r="C42" s="88" t="s">
        <v>178</v>
      </c>
      <c r="D42" s="88" t="s">
        <v>142</v>
      </c>
      <c r="E42" s="88"/>
      <c r="F42" s="88"/>
      <c r="G42" s="88" t="s">
        <v>143</v>
      </c>
      <c r="H42" s="88" t="s">
        <v>144</v>
      </c>
      <c r="I42" s="88" t="s">
        <v>145</v>
      </c>
      <c r="J42" s="88" t="s">
        <v>152</v>
      </c>
      <c r="K42" s="88" t="s">
        <v>147</v>
      </c>
      <c r="L42" s="89" t="s">
        <v>179</v>
      </c>
      <c r="M42" s="88">
        <v>1</v>
      </c>
      <c r="N42" s="89" t="s">
        <v>179</v>
      </c>
      <c r="O42" s="89" t="s">
        <v>176</v>
      </c>
      <c r="P42" s="89" t="s">
        <v>176</v>
      </c>
      <c r="Q42" s="88">
        <v>92538.304695</v>
      </c>
      <c r="R42" s="88">
        <v>10000</v>
      </c>
      <c r="S42" s="90">
        <v>99.985975</v>
      </c>
      <c r="T42" s="88">
        <v>0</v>
      </c>
      <c r="U42" s="91">
        <v>925253257.9985181</v>
      </c>
      <c r="V42" s="92" t="s">
        <v>180</v>
      </c>
      <c r="W42" s="92" t="s">
        <v>180</v>
      </c>
      <c r="X42" s="88" t="s">
        <v>142</v>
      </c>
    </row>
    <row r="43" spans="1:24" ht="15">
      <c r="A43" s="88">
        <f t="shared" si="0"/>
        <v>32</v>
      </c>
      <c r="B43" s="88" t="s">
        <v>177</v>
      </c>
      <c r="C43" s="88" t="s">
        <v>178</v>
      </c>
      <c r="D43" s="88" t="s">
        <v>142</v>
      </c>
      <c r="E43" s="88"/>
      <c r="F43" s="88"/>
      <c r="G43" s="88" t="s">
        <v>143</v>
      </c>
      <c r="H43" s="88" t="s">
        <v>144</v>
      </c>
      <c r="I43" s="88" t="s">
        <v>145</v>
      </c>
      <c r="J43" s="88" t="s">
        <v>153</v>
      </c>
      <c r="K43" s="88" t="s">
        <v>147</v>
      </c>
      <c r="L43" s="89" t="s">
        <v>179</v>
      </c>
      <c r="M43" s="88">
        <v>1</v>
      </c>
      <c r="N43" s="89" t="s">
        <v>179</v>
      </c>
      <c r="O43" s="89" t="s">
        <v>176</v>
      </c>
      <c r="P43" s="89" t="s">
        <v>176</v>
      </c>
      <c r="Q43" s="88">
        <v>52491.235521</v>
      </c>
      <c r="R43" s="88">
        <v>10000</v>
      </c>
      <c r="S43" s="90">
        <v>99.985975</v>
      </c>
      <c r="T43" s="88">
        <v>0</v>
      </c>
      <c r="U43" s="91">
        <v>524838733.99505866</v>
      </c>
      <c r="V43" s="92" t="s">
        <v>180</v>
      </c>
      <c r="W43" s="92" t="s">
        <v>180</v>
      </c>
      <c r="X43" s="88" t="s">
        <v>142</v>
      </c>
    </row>
    <row r="44" spans="1:24" ht="15">
      <c r="A44" s="88">
        <f t="shared" si="0"/>
        <v>33</v>
      </c>
      <c r="B44" s="88" t="s">
        <v>177</v>
      </c>
      <c r="C44" s="88" t="s">
        <v>178</v>
      </c>
      <c r="D44" s="88" t="s">
        <v>142</v>
      </c>
      <c r="E44" s="88"/>
      <c r="F44" s="88"/>
      <c r="G44" s="88" t="s">
        <v>143</v>
      </c>
      <c r="H44" s="88" t="s">
        <v>144</v>
      </c>
      <c r="I44" s="88" t="s">
        <v>145</v>
      </c>
      <c r="J44" s="88" t="s">
        <v>154</v>
      </c>
      <c r="K44" s="88" t="s">
        <v>147</v>
      </c>
      <c r="L44" s="89" t="s">
        <v>179</v>
      </c>
      <c r="M44" s="88">
        <v>1</v>
      </c>
      <c r="N44" s="89" t="s">
        <v>179</v>
      </c>
      <c r="O44" s="89" t="s">
        <v>176</v>
      </c>
      <c r="P44" s="89" t="s">
        <v>176</v>
      </c>
      <c r="Q44" s="88">
        <v>56047.118049</v>
      </c>
      <c r="R44" s="88">
        <v>10000</v>
      </c>
      <c r="S44" s="90">
        <v>99.985975</v>
      </c>
      <c r="T44" s="88">
        <v>0</v>
      </c>
      <c r="U44" s="91">
        <v>560392571.9969102</v>
      </c>
      <c r="V44" s="92" t="s">
        <v>180</v>
      </c>
      <c r="W44" s="92" t="s">
        <v>180</v>
      </c>
      <c r="X44" s="88" t="s">
        <v>142</v>
      </c>
    </row>
    <row r="45" spans="1:24" ht="15">
      <c r="A45" s="88">
        <f t="shared" si="0"/>
        <v>34</v>
      </c>
      <c r="B45" s="88" t="s">
        <v>177</v>
      </c>
      <c r="C45" s="88" t="s">
        <v>178</v>
      </c>
      <c r="D45" s="88" t="s">
        <v>142</v>
      </c>
      <c r="E45" s="88"/>
      <c r="F45" s="88"/>
      <c r="G45" s="88" t="s">
        <v>143</v>
      </c>
      <c r="H45" s="88" t="s">
        <v>144</v>
      </c>
      <c r="I45" s="88" t="s">
        <v>145</v>
      </c>
      <c r="J45" s="88" t="s">
        <v>155</v>
      </c>
      <c r="K45" s="88" t="s">
        <v>147</v>
      </c>
      <c r="L45" s="89" t="s">
        <v>179</v>
      </c>
      <c r="M45" s="88">
        <v>1</v>
      </c>
      <c r="N45" s="89" t="s">
        <v>179</v>
      </c>
      <c r="O45" s="89" t="s">
        <v>176</v>
      </c>
      <c r="P45" s="89" t="s">
        <v>176</v>
      </c>
      <c r="Q45" s="88">
        <v>84579.777108</v>
      </c>
      <c r="R45" s="88">
        <v>10000</v>
      </c>
      <c r="S45" s="90">
        <v>99.985975</v>
      </c>
      <c r="T45" s="88">
        <v>0</v>
      </c>
      <c r="U45" s="91">
        <v>845679144.3056756</v>
      </c>
      <c r="V45" s="92" t="s">
        <v>180</v>
      </c>
      <c r="W45" s="92" t="s">
        <v>180</v>
      </c>
      <c r="X45" s="88" t="s">
        <v>142</v>
      </c>
    </row>
    <row r="46" spans="1:24" ht="15">
      <c r="A46" s="88">
        <f t="shared" si="0"/>
        <v>35</v>
      </c>
      <c r="B46" s="88" t="s">
        <v>181</v>
      </c>
      <c r="C46" s="88" t="s">
        <v>182</v>
      </c>
      <c r="D46" s="88" t="s">
        <v>142</v>
      </c>
      <c r="E46" s="88"/>
      <c r="F46" s="88"/>
      <c r="G46" s="88" t="s">
        <v>143</v>
      </c>
      <c r="H46" s="88" t="s">
        <v>144</v>
      </c>
      <c r="I46" s="88" t="s">
        <v>145</v>
      </c>
      <c r="J46" s="88" t="s">
        <v>146</v>
      </c>
      <c r="K46" s="88" t="s">
        <v>147</v>
      </c>
      <c r="L46" s="89" t="s">
        <v>183</v>
      </c>
      <c r="M46" s="88">
        <v>1</v>
      </c>
      <c r="N46" s="89" t="s">
        <v>183</v>
      </c>
      <c r="O46" s="89" t="s">
        <v>179</v>
      </c>
      <c r="P46" s="89" t="s">
        <v>179</v>
      </c>
      <c r="Q46" s="88">
        <v>74145.326708</v>
      </c>
      <c r="R46" s="88">
        <v>10000</v>
      </c>
      <c r="S46" s="90">
        <v>99.985947</v>
      </c>
      <c r="T46" s="88">
        <v>0</v>
      </c>
      <c r="U46" s="91">
        <v>741349071.9869931</v>
      </c>
      <c r="V46" s="92" t="s">
        <v>184</v>
      </c>
      <c r="W46" s="92" t="s">
        <v>184</v>
      </c>
      <c r="X46" s="88" t="s">
        <v>142</v>
      </c>
    </row>
    <row r="47" spans="1:24" ht="15">
      <c r="A47" s="88">
        <f t="shared" si="0"/>
        <v>36</v>
      </c>
      <c r="B47" s="88" t="s">
        <v>181</v>
      </c>
      <c r="C47" s="88" t="s">
        <v>182</v>
      </c>
      <c r="D47" s="88" t="s">
        <v>142</v>
      </c>
      <c r="E47" s="88"/>
      <c r="F47" s="88"/>
      <c r="G47" s="88" t="s">
        <v>143</v>
      </c>
      <c r="H47" s="88" t="s">
        <v>144</v>
      </c>
      <c r="I47" s="88" t="s">
        <v>145</v>
      </c>
      <c r="J47" s="88" t="s">
        <v>151</v>
      </c>
      <c r="K47" s="88" t="s">
        <v>147</v>
      </c>
      <c r="L47" s="89" t="s">
        <v>183</v>
      </c>
      <c r="M47" s="88">
        <v>1</v>
      </c>
      <c r="N47" s="89" t="s">
        <v>183</v>
      </c>
      <c r="O47" s="89" t="s">
        <v>179</v>
      </c>
      <c r="P47" s="89" t="s">
        <v>179</v>
      </c>
      <c r="Q47" s="88">
        <v>3438.811649</v>
      </c>
      <c r="R47" s="88">
        <v>10000</v>
      </c>
      <c r="S47" s="90">
        <v>99.985947</v>
      </c>
      <c r="T47" s="88">
        <v>0</v>
      </c>
      <c r="U47" s="91">
        <v>34383283.98988827</v>
      </c>
      <c r="V47" s="92" t="s">
        <v>184</v>
      </c>
      <c r="W47" s="92" t="s">
        <v>184</v>
      </c>
      <c r="X47" s="88" t="s">
        <v>142</v>
      </c>
    </row>
    <row r="48" spans="1:24" ht="15">
      <c r="A48" s="88">
        <f t="shared" si="0"/>
        <v>37</v>
      </c>
      <c r="B48" s="88" t="s">
        <v>181</v>
      </c>
      <c r="C48" s="88" t="s">
        <v>182</v>
      </c>
      <c r="D48" s="88" t="s">
        <v>142</v>
      </c>
      <c r="E48" s="88"/>
      <c r="F48" s="88"/>
      <c r="G48" s="88" t="s">
        <v>143</v>
      </c>
      <c r="H48" s="88" t="s">
        <v>144</v>
      </c>
      <c r="I48" s="88" t="s">
        <v>145</v>
      </c>
      <c r="J48" s="88" t="s">
        <v>152</v>
      </c>
      <c r="K48" s="88" t="s">
        <v>147</v>
      </c>
      <c r="L48" s="89" t="s">
        <v>183</v>
      </c>
      <c r="M48" s="88">
        <v>1</v>
      </c>
      <c r="N48" s="89" t="s">
        <v>183</v>
      </c>
      <c r="O48" s="89" t="s">
        <v>179</v>
      </c>
      <c r="P48" s="89" t="s">
        <v>179</v>
      </c>
      <c r="Q48" s="88">
        <v>23459.093664</v>
      </c>
      <c r="R48" s="88">
        <v>10000</v>
      </c>
      <c r="S48" s="90">
        <v>99.985947</v>
      </c>
      <c r="T48" s="88">
        <v>0</v>
      </c>
      <c r="U48" s="91">
        <v>234557969.99793768</v>
      </c>
      <c r="V48" s="92" t="s">
        <v>184</v>
      </c>
      <c r="W48" s="92" t="s">
        <v>184</v>
      </c>
      <c r="X48" s="88" t="s">
        <v>142</v>
      </c>
    </row>
    <row r="49" spans="1:24" ht="15">
      <c r="A49" s="88">
        <f t="shared" si="0"/>
        <v>38</v>
      </c>
      <c r="B49" s="88" t="s">
        <v>181</v>
      </c>
      <c r="C49" s="88" t="s">
        <v>182</v>
      </c>
      <c r="D49" s="88" t="s">
        <v>142</v>
      </c>
      <c r="E49" s="88"/>
      <c r="F49" s="88"/>
      <c r="G49" s="88" t="s">
        <v>143</v>
      </c>
      <c r="H49" s="88" t="s">
        <v>144</v>
      </c>
      <c r="I49" s="88" t="s">
        <v>145</v>
      </c>
      <c r="J49" s="88" t="s">
        <v>153</v>
      </c>
      <c r="K49" s="88" t="s">
        <v>147</v>
      </c>
      <c r="L49" s="89" t="s">
        <v>183</v>
      </c>
      <c r="M49" s="88">
        <v>1</v>
      </c>
      <c r="N49" s="89" t="s">
        <v>183</v>
      </c>
      <c r="O49" s="89" t="s">
        <v>179</v>
      </c>
      <c r="P49" s="89" t="s">
        <v>179</v>
      </c>
      <c r="Q49" s="88">
        <v>13306.887492</v>
      </c>
      <c r="R49" s="88">
        <v>10000</v>
      </c>
      <c r="S49" s="90">
        <v>99.985947</v>
      </c>
      <c r="T49" s="88">
        <v>0</v>
      </c>
      <c r="U49" s="91">
        <v>133050174.99053147</v>
      </c>
      <c r="V49" s="92" t="s">
        <v>184</v>
      </c>
      <c r="W49" s="92" t="s">
        <v>184</v>
      </c>
      <c r="X49" s="88" t="s">
        <v>142</v>
      </c>
    </row>
    <row r="50" spans="1:24" ht="15">
      <c r="A50" s="88">
        <f t="shared" si="0"/>
        <v>39</v>
      </c>
      <c r="B50" s="88" t="s">
        <v>181</v>
      </c>
      <c r="C50" s="88" t="s">
        <v>182</v>
      </c>
      <c r="D50" s="88" t="s">
        <v>142</v>
      </c>
      <c r="E50" s="88"/>
      <c r="F50" s="88"/>
      <c r="G50" s="88" t="s">
        <v>143</v>
      </c>
      <c r="H50" s="88" t="s">
        <v>144</v>
      </c>
      <c r="I50" s="88" t="s">
        <v>145</v>
      </c>
      <c r="J50" s="88" t="s">
        <v>154</v>
      </c>
      <c r="K50" s="88" t="s">
        <v>147</v>
      </c>
      <c r="L50" s="89" t="s">
        <v>183</v>
      </c>
      <c r="M50" s="88">
        <v>1</v>
      </c>
      <c r="N50" s="89" t="s">
        <v>183</v>
      </c>
      <c r="O50" s="89" t="s">
        <v>179</v>
      </c>
      <c r="P50" s="89" t="s">
        <v>179</v>
      </c>
      <c r="Q50" s="88">
        <v>14208.32797</v>
      </c>
      <c r="R50" s="88">
        <v>10000</v>
      </c>
      <c r="S50" s="90">
        <v>99.985947</v>
      </c>
      <c r="T50" s="88">
        <v>0</v>
      </c>
      <c r="U50" s="91">
        <v>142063312.99245366</v>
      </c>
      <c r="V50" s="92" t="s">
        <v>184</v>
      </c>
      <c r="W50" s="92" t="s">
        <v>184</v>
      </c>
      <c r="X50" s="88" t="s">
        <v>142</v>
      </c>
    </row>
    <row r="51" spans="1:24" ht="15">
      <c r="A51" s="88">
        <f t="shared" si="0"/>
        <v>40</v>
      </c>
      <c r="B51" s="88" t="s">
        <v>181</v>
      </c>
      <c r="C51" s="88" t="s">
        <v>182</v>
      </c>
      <c r="D51" s="88" t="s">
        <v>142</v>
      </c>
      <c r="E51" s="88"/>
      <c r="F51" s="88"/>
      <c r="G51" s="88" t="s">
        <v>143</v>
      </c>
      <c r="H51" s="88" t="s">
        <v>144</v>
      </c>
      <c r="I51" s="88" t="s">
        <v>145</v>
      </c>
      <c r="J51" s="88" t="s">
        <v>155</v>
      </c>
      <c r="K51" s="88" t="s">
        <v>147</v>
      </c>
      <c r="L51" s="89" t="s">
        <v>183</v>
      </c>
      <c r="M51" s="88">
        <v>1</v>
      </c>
      <c r="N51" s="89" t="s">
        <v>183</v>
      </c>
      <c r="O51" s="89" t="s">
        <v>179</v>
      </c>
      <c r="P51" s="89" t="s">
        <v>179</v>
      </c>
      <c r="Q51" s="88">
        <v>21441.552513</v>
      </c>
      <c r="R51" s="88">
        <v>10000</v>
      </c>
      <c r="S51" s="90">
        <v>99.985947</v>
      </c>
      <c r="T51" s="88">
        <v>0</v>
      </c>
      <c r="U51" s="91">
        <v>214385393.70220143</v>
      </c>
      <c r="V51" s="92" t="s">
        <v>184</v>
      </c>
      <c r="W51" s="92" t="s">
        <v>184</v>
      </c>
      <c r="X51" s="88" t="s">
        <v>142</v>
      </c>
    </row>
    <row r="52" spans="1:24" ht="15">
      <c r="A52" s="88">
        <f t="shared" si="0"/>
        <v>41</v>
      </c>
      <c r="B52" s="88" t="s">
        <v>181</v>
      </c>
      <c r="C52" s="88" t="s">
        <v>182</v>
      </c>
      <c r="D52" s="88" t="s">
        <v>142</v>
      </c>
      <c r="E52" s="88"/>
      <c r="F52" s="88"/>
      <c r="G52" s="88" t="s">
        <v>143</v>
      </c>
      <c r="H52" s="88" t="s">
        <v>144</v>
      </c>
      <c r="I52" s="88" t="s">
        <v>145</v>
      </c>
      <c r="J52" s="88" t="s">
        <v>146</v>
      </c>
      <c r="K52" s="88" t="s">
        <v>147</v>
      </c>
      <c r="L52" s="89" t="s">
        <v>183</v>
      </c>
      <c r="M52" s="88">
        <v>1</v>
      </c>
      <c r="N52" s="89" t="s">
        <v>183</v>
      </c>
      <c r="O52" s="89" t="s">
        <v>179</v>
      </c>
      <c r="P52" s="89" t="s">
        <v>179</v>
      </c>
      <c r="Q52" s="88">
        <v>218382.702284</v>
      </c>
      <c r="R52" s="88">
        <v>10000</v>
      </c>
      <c r="S52" s="90">
        <v>99.986029</v>
      </c>
      <c r="T52" s="88">
        <v>0</v>
      </c>
      <c r="U52" s="91">
        <v>2183521928.0100336</v>
      </c>
      <c r="V52" s="92" t="s">
        <v>150</v>
      </c>
      <c r="W52" s="92" t="s">
        <v>150</v>
      </c>
      <c r="X52" s="88" t="s">
        <v>142</v>
      </c>
    </row>
    <row r="53" spans="1:24" ht="15">
      <c r="A53" s="88">
        <f t="shared" si="0"/>
        <v>42</v>
      </c>
      <c r="B53" s="88" t="s">
        <v>181</v>
      </c>
      <c r="C53" s="88" t="s">
        <v>182</v>
      </c>
      <c r="D53" s="88" t="s">
        <v>142</v>
      </c>
      <c r="E53" s="88"/>
      <c r="F53" s="88"/>
      <c r="G53" s="88" t="s">
        <v>143</v>
      </c>
      <c r="H53" s="88" t="s">
        <v>144</v>
      </c>
      <c r="I53" s="88" t="s">
        <v>145</v>
      </c>
      <c r="J53" s="88" t="s">
        <v>151</v>
      </c>
      <c r="K53" s="88" t="s">
        <v>147</v>
      </c>
      <c r="L53" s="89" t="s">
        <v>183</v>
      </c>
      <c r="M53" s="88">
        <v>1</v>
      </c>
      <c r="N53" s="89" t="s">
        <v>183</v>
      </c>
      <c r="O53" s="89" t="s">
        <v>179</v>
      </c>
      <c r="P53" s="89" t="s">
        <v>179</v>
      </c>
      <c r="Q53" s="88">
        <v>10128.446709</v>
      </c>
      <c r="R53" s="88">
        <v>10000</v>
      </c>
      <c r="S53" s="90">
        <v>99.986029</v>
      </c>
      <c r="T53" s="88">
        <v>0</v>
      </c>
      <c r="U53" s="91">
        <v>101270316.99159849</v>
      </c>
      <c r="V53" s="92" t="s">
        <v>150</v>
      </c>
      <c r="W53" s="92" t="s">
        <v>150</v>
      </c>
      <c r="X53" s="88" t="s">
        <v>142</v>
      </c>
    </row>
    <row r="54" spans="1:24" ht="15">
      <c r="A54" s="88">
        <f t="shared" si="0"/>
        <v>43</v>
      </c>
      <c r="B54" s="88" t="s">
        <v>181</v>
      </c>
      <c r="C54" s="88" t="s">
        <v>182</v>
      </c>
      <c r="D54" s="88" t="s">
        <v>142</v>
      </c>
      <c r="E54" s="88"/>
      <c r="F54" s="88"/>
      <c r="G54" s="88" t="s">
        <v>143</v>
      </c>
      <c r="H54" s="88" t="s">
        <v>144</v>
      </c>
      <c r="I54" s="88" t="s">
        <v>145</v>
      </c>
      <c r="J54" s="88" t="s">
        <v>152</v>
      </c>
      <c r="K54" s="88" t="s">
        <v>147</v>
      </c>
      <c r="L54" s="89" t="s">
        <v>183</v>
      </c>
      <c r="M54" s="88">
        <v>1</v>
      </c>
      <c r="N54" s="89" t="s">
        <v>183</v>
      </c>
      <c r="O54" s="89" t="s">
        <v>179</v>
      </c>
      <c r="P54" s="89" t="s">
        <v>179</v>
      </c>
      <c r="Q54" s="88">
        <v>69094.8504</v>
      </c>
      <c r="R54" s="88">
        <v>10000</v>
      </c>
      <c r="S54" s="90">
        <v>99.986029</v>
      </c>
      <c r="T54" s="88">
        <v>0</v>
      </c>
      <c r="U54" s="91">
        <v>690851974.002826</v>
      </c>
      <c r="V54" s="92" t="s">
        <v>150</v>
      </c>
      <c r="W54" s="92" t="s">
        <v>150</v>
      </c>
      <c r="X54" s="88" t="s">
        <v>142</v>
      </c>
    </row>
    <row r="55" spans="1:24" ht="15">
      <c r="A55" s="88">
        <f t="shared" si="0"/>
        <v>44</v>
      </c>
      <c r="B55" s="88" t="s">
        <v>181</v>
      </c>
      <c r="C55" s="88" t="s">
        <v>182</v>
      </c>
      <c r="D55" s="88" t="s">
        <v>142</v>
      </c>
      <c r="E55" s="88"/>
      <c r="F55" s="88"/>
      <c r="G55" s="88" t="s">
        <v>143</v>
      </c>
      <c r="H55" s="88" t="s">
        <v>144</v>
      </c>
      <c r="I55" s="88" t="s">
        <v>145</v>
      </c>
      <c r="J55" s="88" t="s">
        <v>153</v>
      </c>
      <c r="K55" s="88" t="s">
        <v>147</v>
      </c>
      <c r="L55" s="89" t="s">
        <v>183</v>
      </c>
      <c r="M55" s="88">
        <v>1</v>
      </c>
      <c r="N55" s="89" t="s">
        <v>183</v>
      </c>
      <c r="O55" s="89" t="s">
        <v>179</v>
      </c>
      <c r="P55" s="89" t="s">
        <v>179</v>
      </c>
      <c r="Q55" s="88">
        <v>39193.219347</v>
      </c>
      <c r="R55" s="88">
        <v>10000</v>
      </c>
      <c r="S55" s="90">
        <v>99.986029</v>
      </c>
      <c r="T55" s="88">
        <v>0</v>
      </c>
      <c r="U55" s="91">
        <v>391877437.995013</v>
      </c>
      <c r="V55" s="92" t="s">
        <v>150</v>
      </c>
      <c r="W55" s="92" t="s">
        <v>150</v>
      </c>
      <c r="X55" s="88" t="s">
        <v>142</v>
      </c>
    </row>
    <row r="56" spans="1:24" ht="15">
      <c r="A56" s="88">
        <f t="shared" si="0"/>
        <v>45</v>
      </c>
      <c r="B56" s="88" t="s">
        <v>181</v>
      </c>
      <c r="C56" s="88" t="s">
        <v>182</v>
      </c>
      <c r="D56" s="88" t="s">
        <v>142</v>
      </c>
      <c r="E56" s="88"/>
      <c r="F56" s="88"/>
      <c r="G56" s="88" t="s">
        <v>143</v>
      </c>
      <c r="H56" s="88" t="s">
        <v>144</v>
      </c>
      <c r="I56" s="88" t="s">
        <v>145</v>
      </c>
      <c r="J56" s="88" t="s">
        <v>154</v>
      </c>
      <c r="K56" s="88" t="s">
        <v>147</v>
      </c>
      <c r="L56" s="89" t="s">
        <v>183</v>
      </c>
      <c r="M56" s="88">
        <v>1</v>
      </c>
      <c r="N56" s="89" t="s">
        <v>183</v>
      </c>
      <c r="O56" s="89" t="s">
        <v>179</v>
      </c>
      <c r="P56" s="89" t="s">
        <v>179</v>
      </c>
      <c r="Q56" s="88">
        <v>41848.262174</v>
      </c>
      <c r="R56" s="88">
        <v>10000</v>
      </c>
      <c r="S56" s="90">
        <v>99.986029</v>
      </c>
      <c r="T56" s="88">
        <v>0</v>
      </c>
      <c r="U56" s="91">
        <v>418424156.99760586</v>
      </c>
      <c r="V56" s="92" t="s">
        <v>150</v>
      </c>
      <c r="W56" s="92" t="s">
        <v>150</v>
      </c>
      <c r="X56" s="88" t="s">
        <v>142</v>
      </c>
    </row>
    <row r="57" spans="1:24" ht="15">
      <c r="A57" s="88">
        <f t="shared" si="0"/>
        <v>46</v>
      </c>
      <c r="B57" s="88" t="s">
        <v>181</v>
      </c>
      <c r="C57" s="88" t="s">
        <v>182</v>
      </c>
      <c r="D57" s="88" t="s">
        <v>142</v>
      </c>
      <c r="E57" s="88"/>
      <c r="F57" s="88"/>
      <c r="G57" s="88" t="s">
        <v>143</v>
      </c>
      <c r="H57" s="88" t="s">
        <v>144</v>
      </c>
      <c r="I57" s="88" t="s">
        <v>145</v>
      </c>
      <c r="J57" s="88" t="s">
        <v>155</v>
      </c>
      <c r="K57" s="88" t="s">
        <v>147</v>
      </c>
      <c r="L57" s="89" t="s">
        <v>183</v>
      </c>
      <c r="M57" s="88">
        <v>1</v>
      </c>
      <c r="N57" s="89" t="s">
        <v>183</v>
      </c>
      <c r="O57" s="89" t="s">
        <v>179</v>
      </c>
      <c r="P57" s="89" t="s">
        <v>179</v>
      </c>
      <c r="Q57" s="88">
        <v>63152.519082</v>
      </c>
      <c r="R57" s="88">
        <v>10000</v>
      </c>
      <c r="S57" s="90">
        <v>99.986029</v>
      </c>
      <c r="T57" s="88">
        <v>0</v>
      </c>
      <c r="U57" s="91">
        <v>631436962.6459287</v>
      </c>
      <c r="V57" s="92" t="s">
        <v>150</v>
      </c>
      <c r="W57" s="92" t="s">
        <v>150</v>
      </c>
      <c r="X57" s="88" t="s">
        <v>142</v>
      </c>
    </row>
    <row r="58" spans="1:24" ht="15">
      <c r="A58" s="88">
        <f t="shared" si="0"/>
        <v>47</v>
      </c>
      <c r="B58" s="88" t="s">
        <v>185</v>
      </c>
      <c r="C58" s="88" t="s">
        <v>186</v>
      </c>
      <c r="D58" s="88" t="s">
        <v>142</v>
      </c>
      <c r="E58" s="88"/>
      <c r="F58" s="88"/>
      <c r="G58" s="88" t="s">
        <v>143</v>
      </c>
      <c r="H58" s="88" t="s">
        <v>144</v>
      </c>
      <c r="I58" s="88" t="s">
        <v>145</v>
      </c>
      <c r="J58" s="88" t="s">
        <v>146</v>
      </c>
      <c r="K58" s="88" t="s">
        <v>147</v>
      </c>
      <c r="L58" s="89" t="s">
        <v>187</v>
      </c>
      <c r="M58" s="88">
        <v>1</v>
      </c>
      <c r="N58" s="89" t="s">
        <v>187</v>
      </c>
      <c r="O58" s="89" t="s">
        <v>183</v>
      </c>
      <c r="P58" s="89" t="s">
        <v>183</v>
      </c>
      <c r="Q58" s="88">
        <v>244554.610099</v>
      </c>
      <c r="R58" s="88">
        <v>10000</v>
      </c>
      <c r="S58" s="90">
        <v>99.98592</v>
      </c>
      <c r="T58" s="88">
        <v>0</v>
      </c>
      <c r="U58" s="91">
        <v>2445201762.9633336</v>
      </c>
      <c r="V58" s="92" t="s">
        <v>159</v>
      </c>
      <c r="W58" s="92" t="s">
        <v>159</v>
      </c>
      <c r="X58" s="88" t="s">
        <v>142</v>
      </c>
    </row>
    <row r="59" spans="1:24" ht="15">
      <c r="A59" s="88">
        <f t="shared" si="0"/>
        <v>48</v>
      </c>
      <c r="B59" s="88" t="s">
        <v>185</v>
      </c>
      <c r="C59" s="88" t="s">
        <v>186</v>
      </c>
      <c r="D59" s="88" t="s">
        <v>142</v>
      </c>
      <c r="E59" s="88"/>
      <c r="F59" s="88"/>
      <c r="G59" s="88" t="s">
        <v>143</v>
      </c>
      <c r="H59" s="88" t="s">
        <v>144</v>
      </c>
      <c r="I59" s="88" t="s">
        <v>145</v>
      </c>
      <c r="J59" s="88" t="s">
        <v>151</v>
      </c>
      <c r="K59" s="88" t="s">
        <v>147</v>
      </c>
      <c r="L59" s="89" t="s">
        <v>187</v>
      </c>
      <c r="M59" s="88">
        <v>1</v>
      </c>
      <c r="N59" s="89" t="s">
        <v>187</v>
      </c>
      <c r="O59" s="89" t="s">
        <v>183</v>
      </c>
      <c r="P59" s="89" t="s">
        <v>183</v>
      </c>
      <c r="Q59" s="88">
        <v>13568.008403</v>
      </c>
      <c r="R59" s="88">
        <v>10000</v>
      </c>
      <c r="S59" s="90">
        <v>99.98592</v>
      </c>
      <c r="T59" s="88">
        <v>0</v>
      </c>
      <c r="U59" s="91">
        <v>135660979.9892404</v>
      </c>
      <c r="V59" s="92" t="s">
        <v>159</v>
      </c>
      <c r="W59" s="92" t="s">
        <v>159</v>
      </c>
      <c r="X59" s="88" t="s">
        <v>142</v>
      </c>
    </row>
    <row r="60" spans="1:24" ht="15">
      <c r="A60" s="88">
        <f t="shared" si="0"/>
        <v>49</v>
      </c>
      <c r="B60" s="88" t="s">
        <v>185</v>
      </c>
      <c r="C60" s="88" t="s">
        <v>186</v>
      </c>
      <c r="D60" s="88" t="s">
        <v>142</v>
      </c>
      <c r="E60" s="88"/>
      <c r="F60" s="88"/>
      <c r="G60" s="88" t="s">
        <v>143</v>
      </c>
      <c r="H60" s="88" t="s">
        <v>144</v>
      </c>
      <c r="I60" s="88" t="s">
        <v>145</v>
      </c>
      <c r="J60" s="88" t="s">
        <v>152</v>
      </c>
      <c r="K60" s="88" t="s">
        <v>147</v>
      </c>
      <c r="L60" s="89" t="s">
        <v>187</v>
      </c>
      <c r="M60" s="88">
        <v>1</v>
      </c>
      <c r="N60" s="89" t="s">
        <v>187</v>
      </c>
      <c r="O60" s="89" t="s">
        <v>183</v>
      </c>
      <c r="P60" s="89" t="s">
        <v>183</v>
      </c>
      <c r="Q60" s="88">
        <v>71560.813712</v>
      </c>
      <c r="R60" s="88">
        <v>10000</v>
      </c>
      <c r="S60" s="90">
        <v>99.98592</v>
      </c>
      <c r="T60" s="88">
        <v>0</v>
      </c>
      <c r="U60" s="91">
        <v>715507377.9915165</v>
      </c>
      <c r="V60" s="92" t="s">
        <v>159</v>
      </c>
      <c r="W60" s="92" t="s">
        <v>159</v>
      </c>
      <c r="X60" s="88" t="s">
        <v>142</v>
      </c>
    </row>
    <row r="61" spans="1:24" ht="15">
      <c r="A61" s="88">
        <f t="shared" si="0"/>
        <v>50</v>
      </c>
      <c r="B61" s="88" t="s">
        <v>185</v>
      </c>
      <c r="C61" s="88" t="s">
        <v>186</v>
      </c>
      <c r="D61" s="88" t="s">
        <v>142</v>
      </c>
      <c r="E61" s="88"/>
      <c r="F61" s="88"/>
      <c r="G61" s="88" t="s">
        <v>143</v>
      </c>
      <c r="H61" s="88" t="s">
        <v>144</v>
      </c>
      <c r="I61" s="88" t="s">
        <v>145</v>
      </c>
      <c r="J61" s="88" t="s">
        <v>153</v>
      </c>
      <c r="K61" s="88" t="s">
        <v>147</v>
      </c>
      <c r="L61" s="89" t="s">
        <v>187</v>
      </c>
      <c r="M61" s="88">
        <v>1</v>
      </c>
      <c r="N61" s="89" t="s">
        <v>187</v>
      </c>
      <c r="O61" s="89" t="s">
        <v>183</v>
      </c>
      <c r="P61" s="89" t="s">
        <v>183</v>
      </c>
      <c r="Q61" s="88">
        <v>31502.322992</v>
      </c>
      <c r="R61" s="88">
        <v>10000</v>
      </c>
      <c r="S61" s="90">
        <v>99.98592</v>
      </c>
      <c r="T61" s="88">
        <v>0</v>
      </c>
      <c r="U61" s="91">
        <v>314978873.98767847</v>
      </c>
      <c r="V61" s="92" t="s">
        <v>159</v>
      </c>
      <c r="W61" s="92" t="s">
        <v>159</v>
      </c>
      <c r="X61" s="88" t="s">
        <v>142</v>
      </c>
    </row>
    <row r="62" spans="1:24" ht="15">
      <c r="A62" s="88">
        <f t="shared" si="0"/>
        <v>51</v>
      </c>
      <c r="B62" s="88" t="s">
        <v>185</v>
      </c>
      <c r="C62" s="88" t="s">
        <v>186</v>
      </c>
      <c r="D62" s="88" t="s">
        <v>142</v>
      </c>
      <c r="E62" s="88"/>
      <c r="F62" s="88"/>
      <c r="G62" s="88" t="s">
        <v>143</v>
      </c>
      <c r="H62" s="88" t="s">
        <v>144</v>
      </c>
      <c r="I62" s="88" t="s">
        <v>145</v>
      </c>
      <c r="J62" s="88" t="s">
        <v>154</v>
      </c>
      <c r="K62" s="88" t="s">
        <v>147</v>
      </c>
      <c r="L62" s="89" t="s">
        <v>187</v>
      </c>
      <c r="M62" s="88">
        <v>1</v>
      </c>
      <c r="N62" s="89" t="s">
        <v>187</v>
      </c>
      <c r="O62" s="89" t="s">
        <v>183</v>
      </c>
      <c r="P62" s="89" t="s">
        <v>183</v>
      </c>
      <c r="Q62" s="88">
        <v>56062.243881</v>
      </c>
      <c r="R62" s="88">
        <v>10000</v>
      </c>
      <c r="S62" s="90">
        <v>99.98592</v>
      </c>
      <c r="T62" s="88">
        <v>0</v>
      </c>
      <c r="U62" s="91">
        <v>560543501.9933084</v>
      </c>
      <c r="V62" s="92" t="s">
        <v>159</v>
      </c>
      <c r="W62" s="92" t="s">
        <v>159</v>
      </c>
      <c r="X62" s="88" t="s">
        <v>142</v>
      </c>
    </row>
    <row r="63" spans="1:24" ht="15">
      <c r="A63" s="88">
        <f t="shared" si="0"/>
        <v>52</v>
      </c>
      <c r="B63" s="88" t="s">
        <v>185</v>
      </c>
      <c r="C63" s="88" t="s">
        <v>186</v>
      </c>
      <c r="D63" s="88" t="s">
        <v>142</v>
      </c>
      <c r="E63" s="88"/>
      <c r="F63" s="88"/>
      <c r="G63" s="88" t="s">
        <v>143</v>
      </c>
      <c r="H63" s="88" t="s">
        <v>144</v>
      </c>
      <c r="I63" s="88" t="s">
        <v>145</v>
      </c>
      <c r="J63" s="88" t="s">
        <v>155</v>
      </c>
      <c r="K63" s="88" t="s">
        <v>147</v>
      </c>
      <c r="L63" s="89" t="s">
        <v>187</v>
      </c>
      <c r="M63" s="88">
        <v>1</v>
      </c>
      <c r="N63" s="89" t="s">
        <v>187</v>
      </c>
      <c r="O63" s="89" t="s">
        <v>183</v>
      </c>
      <c r="P63" s="89" t="s">
        <v>183</v>
      </c>
      <c r="Q63" s="88">
        <v>76602.00091</v>
      </c>
      <c r="R63" s="88">
        <v>10000</v>
      </c>
      <c r="S63" s="90">
        <v>99.98592</v>
      </c>
      <c r="T63" s="88">
        <v>0</v>
      </c>
      <c r="U63" s="91">
        <v>765912151.8740767</v>
      </c>
      <c r="V63" s="92" t="s">
        <v>159</v>
      </c>
      <c r="W63" s="92" t="s">
        <v>159</v>
      </c>
      <c r="X63" s="88" t="s">
        <v>142</v>
      </c>
    </row>
    <row r="64" spans="1:24" ht="15">
      <c r="A64" s="88">
        <f t="shared" si="0"/>
        <v>53</v>
      </c>
      <c r="B64" s="88" t="s">
        <v>188</v>
      </c>
      <c r="C64" s="88" t="s">
        <v>189</v>
      </c>
      <c r="D64" s="88" t="s">
        <v>142</v>
      </c>
      <c r="E64" s="88"/>
      <c r="F64" s="88"/>
      <c r="G64" s="88" t="s">
        <v>143</v>
      </c>
      <c r="H64" s="88" t="s">
        <v>144</v>
      </c>
      <c r="I64" s="88" t="s">
        <v>145</v>
      </c>
      <c r="J64" s="88" t="s">
        <v>146</v>
      </c>
      <c r="K64" s="88" t="s">
        <v>147</v>
      </c>
      <c r="L64" s="89" t="s">
        <v>190</v>
      </c>
      <c r="M64" s="88">
        <v>3</v>
      </c>
      <c r="N64" s="89" t="s">
        <v>190</v>
      </c>
      <c r="O64" s="89" t="s">
        <v>187</v>
      </c>
      <c r="P64" s="89" t="s">
        <v>187</v>
      </c>
      <c r="Q64" s="88">
        <v>244653.614211</v>
      </c>
      <c r="R64" s="88">
        <v>10000</v>
      </c>
      <c r="S64" s="90">
        <v>99.957853</v>
      </c>
      <c r="T64" s="88">
        <v>0</v>
      </c>
      <c r="U64" s="91">
        <v>2445505010.063676</v>
      </c>
      <c r="V64" s="92" t="s">
        <v>184</v>
      </c>
      <c r="W64" s="92" t="s">
        <v>184</v>
      </c>
      <c r="X64" s="88" t="s">
        <v>142</v>
      </c>
    </row>
    <row r="65" spans="1:24" ht="15">
      <c r="A65" s="88">
        <f t="shared" si="0"/>
        <v>54</v>
      </c>
      <c r="B65" s="88" t="s">
        <v>188</v>
      </c>
      <c r="C65" s="88" t="s">
        <v>189</v>
      </c>
      <c r="D65" s="88" t="s">
        <v>142</v>
      </c>
      <c r="E65" s="88"/>
      <c r="F65" s="88"/>
      <c r="G65" s="88" t="s">
        <v>143</v>
      </c>
      <c r="H65" s="88" t="s">
        <v>144</v>
      </c>
      <c r="I65" s="88" t="s">
        <v>145</v>
      </c>
      <c r="J65" s="88" t="s">
        <v>154</v>
      </c>
      <c r="K65" s="88" t="s">
        <v>147</v>
      </c>
      <c r="L65" s="89" t="s">
        <v>190</v>
      </c>
      <c r="M65" s="88">
        <v>3</v>
      </c>
      <c r="N65" s="89" t="s">
        <v>190</v>
      </c>
      <c r="O65" s="89" t="s">
        <v>187</v>
      </c>
      <c r="P65" s="89" t="s">
        <v>187</v>
      </c>
      <c r="Q65" s="88">
        <v>56084.192087</v>
      </c>
      <c r="R65" s="88">
        <v>10000</v>
      </c>
      <c r="S65" s="90">
        <v>99.957853</v>
      </c>
      <c r="T65" s="88">
        <v>0</v>
      </c>
      <c r="U65" s="91">
        <v>560605545.0128944</v>
      </c>
      <c r="V65" s="92" t="s">
        <v>184</v>
      </c>
      <c r="W65" s="92" t="s">
        <v>184</v>
      </c>
      <c r="X65" s="88" t="s">
        <v>142</v>
      </c>
    </row>
    <row r="66" spans="1:24" ht="15">
      <c r="A66" s="88">
        <f t="shared" si="0"/>
        <v>55</v>
      </c>
      <c r="B66" s="88" t="s">
        <v>188</v>
      </c>
      <c r="C66" s="88" t="s">
        <v>189</v>
      </c>
      <c r="D66" s="88" t="s">
        <v>142</v>
      </c>
      <c r="E66" s="88"/>
      <c r="F66" s="88"/>
      <c r="G66" s="88" t="s">
        <v>143</v>
      </c>
      <c r="H66" s="88" t="s">
        <v>144</v>
      </c>
      <c r="I66" s="88" t="s">
        <v>145</v>
      </c>
      <c r="J66" s="88" t="s">
        <v>151</v>
      </c>
      <c r="K66" s="88" t="s">
        <v>147</v>
      </c>
      <c r="L66" s="89" t="s">
        <v>190</v>
      </c>
      <c r="M66" s="88">
        <v>3</v>
      </c>
      <c r="N66" s="89" t="s">
        <v>190</v>
      </c>
      <c r="O66" s="89" t="s">
        <v>187</v>
      </c>
      <c r="P66" s="89" t="s">
        <v>187</v>
      </c>
      <c r="Q66" s="88">
        <v>13573.320094</v>
      </c>
      <c r="R66" s="88">
        <v>10000</v>
      </c>
      <c r="S66" s="90">
        <v>99.957853</v>
      </c>
      <c r="T66" s="88">
        <v>0</v>
      </c>
      <c r="U66" s="91">
        <v>135675993.9971593</v>
      </c>
      <c r="V66" s="92" t="s">
        <v>184</v>
      </c>
      <c r="W66" s="92" t="s">
        <v>184</v>
      </c>
      <c r="X66" s="88" t="s">
        <v>142</v>
      </c>
    </row>
    <row r="67" spans="1:24" ht="15">
      <c r="A67" s="88">
        <f t="shared" si="0"/>
        <v>56</v>
      </c>
      <c r="B67" s="88" t="s">
        <v>188</v>
      </c>
      <c r="C67" s="88" t="s">
        <v>189</v>
      </c>
      <c r="D67" s="88" t="s">
        <v>142</v>
      </c>
      <c r="E67" s="88"/>
      <c r="F67" s="88"/>
      <c r="G67" s="88" t="s">
        <v>143</v>
      </c>
      <c r="H67" s="88" t="s">
        <v>144</v>
      </c>
      <c r="I67" s="88" t="s">
        <v>145</v>
      </c>
      <c r="J67" s="88" t="s">
        <v>152</v>
      </c>
      <c r="K67" s="88" t="s">
        <v>147</v>
      </c>
      <c r="L67" s="89" t="s">
        <v>190</v>
      </c>
      <c r="M67" s="88">
        <v>3</v>
      </c>
      <c r="N67" s="89" t="s">
        <v>190</v>
      </c>
      <c r="O67" s="89" t="s">
        <v>187</v>
      </c>
      <c r="P67" s="89" t="s">
        <v>187</v>
      </c>
      <c r="Q67" s="88">
        <v>71590.256468</v>
      </c>
      <c r="R67" s="88">
        <v>10000</v>
      </c>
      <c r="S67" s="90">
        <v>99.957853</v>
      </c>
      <c r="T67" s="88">
        <v>0</v>
      </c>
      <c r="U67" s="91">
        <v>715600836.0180843</v>
      </c>
      <c r="V67" s="92" t="s">
        <v>184</v>
      </c>
      <c r="W67" s="92" t="s">
        <v>184</v>
      </c>
      <c r="X67" s="88" t="s">
        <v>142</v>
      </c>
    </row>
    <row r="68" spans="1:24" ht="15">
      <c r="A68" s="88">
        <f t="shared" si="0"/>
        <v>57</v>
      </c>
      <c r="B68" s="88" t="s">
        <v>188</v>
      </c>
      <c r="C68" s="88" t="s">
        <v>189</v>
      </c>
      <c r="D68" s="88" t="s">
        <v>142</v>
      </c>
      <c r="E68" s="88"/>
      <c r="F68" s="88"/>
      <c r="G68" s="88" t="s">
        <v>143</v>
      </c>
      <c r="H68" s="88" t="s">
        <v>144</v>
      </c>
      <c r="I68" s="88" t="s">
        <v>145</v>
      </c>
      <c r="J68" s="88" t="s">
        <v>153</v>
      </c>
      <c r="K68" s="88" t="s">
        <v>147</v>
      </c>
      <c r="L68" s="89" t="s">
        <v>190</v>
      </c>
      <c r="M68" s="88">
        <v>3</v>
      </c>
      <c r="N68" s="89" t="s">
        <v>190</v>
      </c>
      <c r="O68" s="89" t="s">
        <v>187</v>
      </c>
      <c r="P68" s="89" t="s">
        <v>187</v>
      </c>
      <c r="Q68" s="88">
        <v>31516.082961</v>
      </c>
      <c r="R68" s="88">
        <v>10000</v>
      </c>
      <c r="S68" s="90">
        <v>99.957853</v>
      </c>
      <c r="T68" s="88">
        <v>0</v>
      </c>
      <c r="U68" s="91">
        <v>315028000.0042715</v>
      </c>
      <c r="V68" s="92" t="s">
        <v>184</v>
      </c>
      <c r="W68" s="92" t="s">
        <v>184</v>
      </c>
      <c r="X68" s="88" t="s">
        <v>142</v>
      </c>
    </row>
    <row r="69" spans="1:24" ht="15">
      <c r="A69" s="88">
        <f t="shared" si="0"/>
        <v>58</v>
      </c>
      <c r="B69" s="88" t="s">
        <v>188</v>
      </c>
      <c r="C69" s="88" t="s">
        <v>189</v>
      </c>
      <c r="D69" s="88" t="s">
        <v>142</v>
      </c>
      <c r="E69" s="88"/>
      <c r="F69" s="88"/>
      <c r="G69" s="88" t="s">
        <v>143</v>
      </c>
      <c r="H69" s="88" t="s">
        <v>144</v>
      </c>
      <c r="I69" s="88" t="s">
        <v>145</v>
      </c>
      <c r="J69" s="88" t="s">
        <v>155</v>
      </c>
      <c r="K69" s="88" t="s">
        <v>147</v>
      </c>
      <c r="L69" s="89" t="s">
        <v>190</v>
      </c>
      <c r="M69" s="88">
        <v>3</v>
      </c>
      <c r="N69" s="89" t="s">
        <v>190</v>
      </c>
      <c r="O69" s="89" t="s">
        <v>187</v>
      </c>
      <c r="P69" s="89" t="s">
        <v>187</v>
      </c>
      <c r="Q69" s="88">
        <v>76632.534177</v>
      </c>
      <c r="R69" s="88">
        <v>10000</v>
      </c>
      <c r="S69" s="90">
        <v>99.957853</v>
      </c>
      <c r="T69" s="88">
        <v>0</v>
      </c>
      <c r="U69" s="91">
        <v>766002361.616873</v>
      </c>
      <c r="V69" s="92" t="s">
        <v>184</v>
      </c>
      <c r="W69" s="92" t="s">
        <v>184</v>
      </c>
      <c r="X69" s="88" t="s">
        <v>142</v>
      </c>
    </row>
    <row r="70" spans="1:24" ht="15">
      <c r="A70" s="88">
        <f t="shared" si="0"/>
        <v>59</v>
      </c>
      <c r="B70" s="88" t="s">
        <v>191</v>
      </c>
      <c r="C70" s="88" t="s">
        <v>25</v>
      </c>
      <c r="D70" s="88" t="s">
        <v>162</v>
      </c>
      <c r="E70" s="88"/>
      <c r="F70" s="88"/>
      <c r="G70" s="88" t="s">
        <v>143</v>
      </c>
      <c r="H70" s="88" t="s">
        <v>165</v>
      </c>
      <c r="I70" s="88" t="s">
        <v>145</v>
      </c>
      <c r="J70" s="88" t="s">
        <v>146</v>
      </c>
      <c r="K70" s="88" t="s">
        <v>147</v>
      </c>
      <c r="L70" s="89" t="s">
        <v>192</v>
      </c>
      <c r="M70" s="88">
        <v>590</v>
      </c>
      <c r="N70" s="89" t="s">
        <v>192</v>
      </c>
      <c r="O70" s="89" t="s">
        <v>187</v>
      </c>
      <c r="P70" s="89" t="s">
        <v>187</v>
      </c>
      <c r="Q70" s="88">
        <v>480</v>
      </c>
      <c r="R70" s="88">
        <v>100</v>
      </c>
      <c r="S70" s="90">
        <v>1000000</v>
      </c>
      <c r="T70" s="88">
        <v>0</v>
      </c>
      <c r="U70" s="91">
        <f>Q70*R70*S70/100</f>
        <v>480000000</v>
      </c>
      <c r="V70" s="93">
        <v>9.93</v>
      </c>
      <c r="W70" s="93">
        <v>9.93</v>
      </c>
      <c r="X70" s="88" t="s">
        <v>167</v>
      </c>
    </row>
    <row r="71" spans="1:24" ht="15">
      <c r="A71" s="88">
        <f t="shared" si="0"/>
        <v>60</v>
      </c>
      <c r="B71" s="88" t="s">
        <v>193</v>
      </c>
      <c r="C71" s="88" t="s">
        <v>62</v>
      </c>
      <c r="D71" s="88" t="s">
        <v>162</v>
      </c>
      <c r="E71" s="88"/>
      <c r="F71" s="88"/>
      <c r="G71" s="88" t="s">
        <v>143</v>
      </c>
      <c r="H71" s="88" t="s">
        <v>165</v>
      </c>
      <c r="I71" s="88" t="s">
        <v>145</v>
      </c>
      <c r="J71" s="88" t="s">
        <v>153</v>
      </c>
      <c r="K71" s="88" t="s">
        <v>147</v>
      </c>
      <c r="L71" s="89" t="s">
        <v>194</v>
      </c>
      <c r="M71" s="88">
        <v>1574</v>
      </c>
      <c r="N71" s="89" t="s">
        <v>194</v>
      </c>
      <c r="O71" s="89" t="s">
        <v>187</v>
      </c>
      <c r="P71" s="89" t="s">
        <v>187</v>
      </c>
      <c r="Q71" s="88">
        <v>210</v>
      </c>
      <c r="R71" s="88">
        <v>100</v>
      </c>
      <c r="S71" s="90">
        <v>1000000</v>
      </c>
      <c r="T71" s="88">
        <v>0</v>
      </c>
      <c r="U71" s="91">
        <f>Q71*R71*S71/100</f>
        <v>210000000</v>
      </c>
      <c r="V71" s="93">
        <v>9.93</v>
      </c>
      <c r="W71" s="93">
        <v>9.93</v>
      </c>
      <c r="X71" s="88" t="s">
        <v>167</v>
      </c>
    </row>
    <row r="72" spans="1:24" ht="15">
      <c r="A72" s="88">
        <f t="shared" si="0"/>
        <v>61</v>
      </c>
      <c r="B72" s="88" t="s">
        <v>193</v>
      </c>
      <c r="C72" s="88" t="s">
        <v>62</v>
      </c>
      <c r="D72" s="88" t="s">
        <v>162</v>
      </c>
      <c r="E72" s="88"/>
      <c r="F72" s="88"/>
      <c r="G72" s="88" t="s">
        <v>143</v>
      </c>
      <c r="H72" s="88" t="s">
        <v>165</v>
      </c>
      <c r="I72" s="88" t="s">
        <v>145</v>
      </c>
      <c r="J72" s="88" t="s">
        <v>152</v>
      </c>
      <c r="K72" s="88" t="s">
        <v>147</v>
      </c>
      <c r="L72" s="89" t="s">
        <v>194</v>
      </c>
      <c r="M72" s="88">
        <v>1574</v>
      </c>
      <c r="N72" s="89" t="s">
        <v>194</v>
      </c>
      <c r="O72" s="89" t="s">
        <v>187</v>
      </c>
      <c r="P72" s="89" t="s">
        <v>187</v>
      </c>
      <c r="Q72" s="88">
        <v>210</v>
      </c>
      <c r="R72" s="88">
        <v>100</v>
      </c>
      <c r="S72" s="90">
        <v>1000000</v>
      </c>
      <c r="T72" s="88">
        <v>0</v>
      </c>
      <c r="U72" s="91">
        <f>Q72*R72*S72/100</f>
        <v>210000000</v>
      </c>
      <c r="V72" s="93">
        <v>9.93</v>
      </c>
      <c r="W72" s="93">
        <v>9.93</v>
      </c>
      <c r="X72" s="88" t="s">
        <v>167</v>
      </c>
    </row>
    <row r="73" spans="1:24" ht="15">
      <c r="A73" s="88">
        <f t="shared" si="0"/>
        <v>62</v>
      </c>
      <c r="B73" s="88" t="s">
        <v>195</v>
      </c>
      <c r="C73" s="88" t="s">
        <v>72</v>
      </c>
      <c r="D73" s="88" t="s">
        <v>162</v>
      </c>
      <c r="E73" s="88"/>
      <c r="F73" s="88"/>
      <c r="G73" s="88" t="s">
        <v>143</v>
      </c>
      <c r="H73" s="88" t="s">
        <v>165</v>
      </c>
      <c r="I73" s="88" t="s">
        <v>145</v>
      </c>
      <c r="J73" s="88" t="s">
        <v>155</v>
      </c>
      <c r="K73" s="88" t="s">
        <v>147</v>
      </c>
      <c r="L73" s="89" t="s">
        <v>196</v>
      </c>
      <c r="M73" s="88">
        <v>752</v>
      </c>
      <c r="N73" s="89" t="s">
        <v>196</v>
      </c>
      <c r="O73" s="89" t="s">
        <v>187</v>
      </c>
      <c r="P73" s="89" t="s">
        <v>187</v>
      </c>
      <c r="Q73" s="88">
        <v>80</v>
      </c>
      <c r="R73" s="88">
        <v>100</v>
      </c>
      <c r="S73" s="90">
        <v>1000000</v>
      </c>
      <c r="T73" s="88">
        <v>0</v>
      </c>
      <c r="U73" s="91">
        <f>Q73*R73*S73/100</f>
        <v>80000000</v>
      </c>
      <c r="V73" s="93">
        <v>9.93</v>
      </c>
      <c r="W73" s="93">
        <v>9.93</v>
      </c>
      <c r="X73" s="88" t="s">
        <v>167</v>
      </c>
    </row>
    <row r="74" spans="1:24" ht="15">
      <c r="A74" s="88">
        <f t="shared" si="0"/>
        <v>63</v>
      </c>
      <c r="B74" s="88" t="s">
        <v>197</v>
      </c>
      <c r="C74" s="88" t="s">
        <v>198</v>
      </c>
      <c r="D74" s="88" t="s">
        <v>142</v>
      </c>
      <c r="E74" s="88"/>
      <c r="F74" s="88"/>
      <c r="G74" s="88" t="s">
        <v>143</v>
      </c>
      <c r="H74" s="88" t="s">
        <v>144</v>
      </c>
      <c r="I74" s="88" t="s">
        <v>145</v>
      </c>
      <c r="J74" s="88" t="s">
        <v>146</v>
      </c>
      <c r="K74" s="88" t="s">
        <v>147</v>
      </c>
      <c r="L74" s="89" t="s">
        <v>199</v>
      </c>
      <c r="M74" s="88">
        <v>1</v>
      </c>
      <c r="N74" s="89" t="s">
        <v>199</v>
      </c>
      <c r="O74" s="89" t="s">
        <v>190</v>
      </c>
      <c r="P74" s="89" t="s">
        <v>190</v>
      </c>
      <c r="Q74" s="88">
        <v>244930.506597</v>
      </c>
      <c r="R74" s="88">
        <v>10000</v>
      </c>
      <c r="S74" s="90">
        <v>99.985865</v>
      </c>
      <c r="T74" s="88">
        <v>0</v>
      </c>
      <c r="U74" s="91">
        <v>2448958856.943856</v>
      </c>
      <c r="V74" s="92" t="s">
        <v>200</v>
      </c>
      <c r="W74" s="92" t="s">
        <v>200</v>
      </c>
      <c r="X74" s="88" t="s">
        <v>142</v>
      </c>
    </row>
    <row r="75" spans="1:24" ht="15">
      <c r="A75" s="88">
        <f t="shared" si="0"/>
        <v>64</v>
      </c>
      <c r="B75" s="88" t="s">
        <v>197</v>
      </c>
      <c r="C75" s="88" t="s">
        <v>198</v>
      </c>
      <c r="D75" s="88" t="s">
        <v>142</v>
      </c>
      <c r="E75" s="88"/>
      <c r="F75" s="88"/>
      <c r="G75" s="88" t="s">
        <v>143</v>
      </c>
      <c r="H75" s="88" t="s">
        <v>144</v>
      </c>
      <c r="I75" s="88" t="s">
        <v>145</v>
      </c>
      <c r="J75" s="88" t="s">
        <v>151</v>
      </c>
      <c r="K75" s="88" t="s">
        <v>147</v>
      </c>
      <c r="L75" s="89" t="s">
        <v>199</v>
      </c>
      <c r="M75" s="88">
        <v>1</v>
      </c>
      <c r="N75" s="89" t="s">
        <v>199</v>
      </c>
      <c r="O75" s="89" t="s">
        <v>190</v>
      </c>
      <c r="P75" s="89" t="s">
        <v>190</v>
      </c>
      <c r="Q75" s="88">
        <v>13572.972438</v>
      </c>
      <c r="R75" s="88">
        <v>10000</v>
      </c>
      <c r="S75" s="90">
        <v>99.985865</v>
      </c>
      <c r="T75" s="88">
        <v>0</v>
      </c>
      <c r="U75" s="91">
        <v>135710538.99703187</v>
      </c>
      <c r="V75" s="92" t="s">
        <v>200</v>
      </c>
      <c r="W75" s="92" t="s">
        <v>200</v>
      </c>
      <c r="X75" s="88" t="s">
        <v>142</v>
      </c>
    </row>
    <row r="76" spans="1:24" ht="15">
      <c r="A76" s="88">
        <f t="shared" si="0"/>
        <v>65</v>
      </c>
      <c r="B76" s="88" t="s">
        <v>197</v>
      </c>
      <c r="C76" s="88" t="s">
        <v>198</v>
      </c>
      <c r="D76" s="88" t="s">
        <v>142</v>
      </c>
      <c r="E76" s="88"/>
      <c r="F76" s="88"/>
      <c r="G76" s="88" t="s">
        <v>143</v>
      </c>
      <c r="H76" s="88" t="s">
        <v>144</v>
      </c>
      <c r="I76" s="88" t="s">
        <v>145</v>
      </c>
      <c r="J76" s="88" t="s">
        <v>152</v>
      </c>
      <c r="K76" s="88" t="s">
        <v>147</v>
      </c>
      <c r="L76" s="89" t="s">
        <v>199</v>
      </c>
      <c r="M76" s="88">
        <v>1</v>
      </c>
      <c r="N76" s="89" t="s">
        <v>199</v>
      </c>
      <c r="O76" s="89" t="s">
        <v>190</v>
      </c>
      <c r="P76" s="89" t="s">
        <v>190</v>
      </c>
      <c r="Q76" s="88">
        <v>20435.330431</v>
      </c>
      <c r="R76" s="88">
        <v>10000</v>
      </c>
      <c r="S76" s="90">
        <v>99.985865</v>
      </c>
      <c r="T76" s="88">
        <v>0</v>
      </c>
      <c r="U76" s="91">
        <v>204324418.9908711</v>
      </c>
      <c r="V76" s="92" t="s">
        <v>200</v>
      </c>
      <c r="W76" s="92" t="s">
        <v>200</v>
      </c>
      <c r="X76" s="88" t="s">
        <v>142</v>
      </c>
    </row>
    <row r="77" spans="1:24" ht="15">
      <c r="A77" s="88">
        <f t="shared" si="0"/>
        <v>66</v>
      </c>
      <c r="B77" s="88" t="s">
        <v>197</v>
      </c>
      <c r="C77" s="88" t="s">
        <v>198</v>
      </c>
      <c r="D77" s="88" t="s">
        <v>142</v>
      </c>
      <c r="E77" s="88"/>
      <c r="F77" s="88"/>
      <c r="G77" s="88" t="s">
        <v>143</v>
      </c>
      <c r="H77" s="88" t="s">
        <v>144</v>
      </c>
      <c r="I77" s="88" t="s">
        <v>145</v>
      </c>
      <c r="J77" s="88" t="s">
        <v>153</v>
      </c>
      <c r="K77" s="88" t="s">
        <v>147</v>
      </c>
      <c r="L77" s="89" t="s">
        <v>199</v>
      </c>
      <c r="M77" s="88">
        <v>1</v>
      </c>
      <c r="N77" s="89" t="s">
        <v>199</v>
      </c>
      <c r="O77" s="89" t="s">
        <v>190</v>
      </c>
      <c r="P77" s="89" t="s">
        <v>190</v>
      </c>
      <c r="Q77" s="88">
        <v>6000.670794</v>
      </c>
      <c r="R77" s="88">
        <v>10000</v>
      </c>
      <c r="S77" s="90">
        <v>99.985865</v>
      </c>
      <c r="T77" s="88">
        <v>0</v>
      </c>
      <c r="U77" s="91">
        <v>59998225.99783335</v>
      </c>
      <c r="V77" s="92" t="s">
        <v>200</v>
      </c>
      <c r="W77" s="92" t="s">
        <v>200</v>
      </c>
      <c r="X77" s="88" t="s">
        <v>142</v>
      </c>
    </row>
    <row r="78" spans="1:24" ht="15">
      <c r="A78" s="88">
        <f aca="true" t="shared" si="1" ref="A78:A141">A77+1</f>
        <v>67</v>
      </c>
      <c r="B78" s="88" t="s">
        <v>197</v>
      </c>
      <c r="C78" s="88" t="s">
        <v>198</v>
      </c>
      <c r="D78" s="88" t="s">
        <v>142</v>
      </c>
      <c r="E78" s="88"/>
      <c r="F78" s="88"/>
      <c r="G78" s="88" t="s">
        <v>143</v>
      </c>
      <c r="H78" s="88" t="s">
        <v>144</v>
      </c>
      <c r="I78" s="88" t="s">
        <v>145</v>
      </c>
      <c r="J78" s="88" t="s">
        <v>154</v>
      </c>
      <c r="K78" s="88" t="s">
        <v>147</v>
      </c>
      <c r="L78" s="89" t="s">
        <v>199</v>
      </c>
      <c r="M78" s="88">
        <v>1</v>
      </c>
      <c r="N78" s="89" t="s">
        <v>199</v>
      </c>
      <c r="O78" s="89" t="s">
        <v>190</v>
      </c>
      <c r="P78" s="89" t="s">
        <v>190</v>
      </c>
      <c r="Q78" s="88">
        <v>56082.75539</v>
      </c>
      <c r="R78" s="88">
        <v>10000</v>
      </c>
      <c r="S78" s="90">
        <v>99.985865</v>
      </c>
      <c r="T78" s="88">
        <v>0</v>
      </c>
      <c r="U78" s="91">
        <v>560748280.981339</v>
      </c>
      <c r="V78" s="92" t="s">
        <v>200</v>
      </c>
      <c r="W78" s="92" t="s">
        <v>200</v>
      </c>
      <c r="X78" s="88" t="s">
        <v>142</v>
      </c>
    </row>
    <row r="79" spans="1:24" ht="15">
      <c r="A79" s="88">
        <f t="shared" si="1"/>
        <v>68</v>
      </c>
      <c r="B79" s="88" t="s">
        <v>197</v>
      </c>
      <c r="C79" s="88" t="s">
        <v>198</v>
      </c>
      <c r="D79" s="88" t="s">
        <v>142</v>
      </c>
      <c r="E79" s="88"/>
      <c r="F79" s="88"/>
      <c r="G79" s="88" t="s">
        <v>143</v>
      </c>
      <c r="H79" s="88" t="s">
        <v>144</v>
      </c>
      <c r="I79" s="88" t="s">
        <v>145</v>
      </c>
      <c r="J79" s="88" t="s">
        <v>155</v>
      </c>
      <c r="K79" s="88" t="s">
        <v>147</v>
      </c>
      <c r="L79" s="89" t="s">
        <v>199</v>
      </c>
      <c r="M79" s="88">
        <v>1</v>
      </c>
      <c r="N79" s="89" t="s">
        <v>199</v>
      </c>
      <c r="O79" s="89" t="s">
        <v>190</v>
      </c>
      <c r="P79" s="89" t="s">
        <v>190</v>
      </c>
      <c r="Q79" s="88">
        <v>76677.764347</v>
      </c>
      <c r="R79" s="88">
        <v>10000</v>
      </c>
      <c r="S79" s="90">
        <v>99.985865</v>
      </c>
      <c r="T79" s="88">
        <v>0</v>
      </c>
      <c r="U79" s="91">
        <v>766669259.5267733</v>
      </c>
      <c r="V79" s="92" t="s">
        <v>200</v>
      </c>
      <c r="W79" s="92" t="s">
        <v>200</v>
      </c>
      <c r="X79" s="88" t="s">
        <v>142</v>
      </c>
    </row>
    <row r="80" spans="1:24" ht="15">
      <c r="A80" s="88">
        <f t="shared" si="1"/>
        <v>69</v>
      </c>
      <c r="B80" s="88" t="s">
        <v>201</v>
      </c>
      <c r="C80" s="88" t="s">
        <v>58</v>
      </c>
      <c r="D80" s="88" t="s">
        <v>162</v>
      </c>
      <c r="E80" s="88"/>
      <c r="F80" s="88"/>
      <c r="G80" s="88" t="s">
        <v>143</v>
      </c>
      <c r="H80" s="88" t="s">
        <v>165</v>
      </c>
      <c r="I80" s="88" t="s">
        <v>145</v>
      </c>
      <c r="J80" s="88" t="s">
        <v>152</v>
      </c>
      <c r="K80" s="88" t="s">
        <v>147</v>
      </c>
      <c r="L80" s="89" t="s">
        <v>202</v>
      </c>
      <c r="M80" s="88">
        <v>1729</v>
      </c>
      <c r="N80" s="89" t="s">
        <v>202</v>
      </c>
      <c r="O80" s="89" t="s">
        <v>199</v>
      </c>
      <c r="P80" s="89" t="s">
        <v>203</v>
      </c>
      <c r="Q80" s="88">
        <v>500</v>
      </c>
      <c r="R80" s="88">
        <v>100</v>
      </c>
      <c r="S80" s="90">
        <v>1025685</v>
      </c>
      <c r="T80" s="88">
        <v>0</v>
      </c>
      <c r="U80" s="91">
        <f>Q80*R80*S80/100</f>
        <v>512842500</v>
      </c>
      <c r="V80" s="93">
        <v>12.5</v>
      </c>
      <c r="W80" s="93">
        <v>12.5</v>
      </c>
      <c r="X80" s="88" t="s">
        <v>167</v>
      </c>
    </row>
    <row r="81" spans="1:24" ht="15">
      <c r="A81" s="88">
        <f t="shared" si="1"/>
        <v>70</v>
      </c>
      <c r="B81" s="88" t="s">
        <v>201</v>
      </c>
      <c r="C81" s="88" t="s">
        <v>58</v>
      </c>
      <c r="D81" s="88" t="s">
        <v>162</v>
      </c>
      <c r="E81" s="88"/>
      <c r="F81" s="88"/>
      <c r="G81" s="88" t="s">
        <v>143</v>
      </c>
      <c r="H81" s="88" t="s">
        <v>165</v>
      </c>
      <c r="I81" s="88" t="s">
        <v>145</v>
      </c>
      <c r="J81" s="88" t="s">
        <v>153</v>
      </c>
      <c r="K81" s="88" t="s">
        <v>147</v>
      </c>
      <c r="L81" s="89" t="s">
        <v>202</v>
      </c>
      <c r="M81" s="88">
        <v>1729</v>
      </c>
      <c r="N81" s="89" t="s">
        <v>202</v>
      </c>
      <c r="O81" s="89" t="s">
        <v>199</v>
      </c>
      <c r="P81" s="89" t="s">
        <v>203</v>
      </c>
      <c r="Q81" s="88">
        <v>250</v>
      </c>
      <c r="R81" s="88">
        <v>100</v>
      </c>
      <c r="S81" s="90">
        <v>1025685</v>
      </c>
      <c r="T81" s="88">
        <v>0</v>
      </c>
      <c r="U81" s="91">
        <f>Q81*R81*S81/100</f>
        <v>256421250</v>
      </c>
      <c r="V81" s="93">
        <v>12.5</v>
      </c>
      <c r="W81" s="93">
        <v>12.5</v>
      </c>
      <c r="X81" s="88" t="s">
        <v>167</v>
      </c>
    </row>
    <row r="82" spans="1:24" ht="15">
      <c r="A82" s="88">
        <f t="shared" si="1"/>
        <v>71</v>
      </c>
      <c r="B82" s="88" t="s">
        <v>204</v>
      </c>
      <c r="C82" s="88" t="s">
        <v>205</v>
      </c>
      <c r="D82" s="88" t="s">
        <v>142</v>
      </c>
      <c r="E82" s="88"/>
      <c r="F82" s="88"/>
      <c r="G82" s="88" t="s">
        <v>143</v>
      </c>
      <c r="H82" s="88" t="s">
        <v>144</v>
      </c>
      <c r="I82" s="88" t="s">
        <v>145</v>
      </c>
      <c r="J82" s="88" t="s">
        <v>146</v>
      </c>
      <c r="K82" s="88" t="s">
        <v>147</v>
      </c>
      <c r="L82" s="89" t="s">
        <v>203</v>
      </c>
      <c r="M82" s="88">
        <v>1</v>
      </c>
      <c r="N82" s="89" t="s">
        <v>203</v>
      </c>
      <c r="O82" s="89" t="s">
        <v>199</v>
      </c>
      <c r="P82" s="89" t="s">
        <v>199</v>
      </c>
      <c r="Q82" s="88">
        <v>244998.584224</v>
      </c>
      <c r="R82" s="88">
        <v>10000</v>
      </c>
      <c r="S82" s="90">
        <v>99.985838</v>
      </c>
      <c r="T82" s="88">
        <v>0</v>
      </c>
      <c r="U82" s="91">
        <v>2449638865.9350758</v>
      </c>
      <c r="V82" s="92" t="s">
        <v>206</v>
      </c>
      <c r="W82" s="92" t="s">
        <v>206</v>
      </c>
      <c r="X82" s="88" t="s">
        <v>142</v>
      </c>
    </row>
    <row r="83" spans="1:24" ht="15">
      <c r="A83" s="88">
        <f t="shared" si="1"/>
        <v>72</v>
      </c>
      <c r="B83" s="88" t="s">
        <v>204</v>
      </c>
      <c r="C83" s="88" t="s">
        <v>205</v>
      </c>
      <c r="D83" s="88" t="s">
        <v>142</v>
      </c>
      <c r="E83" s="88"/>
      <c r="F83" s="88"/>
      <c r="G83" s="88" t="s">
        <v>143</v>
      </c>
      <c r="H83" s="88" t="s">
        <v>144</v>
      </c>
      <c r="I83" s="88" t="s">
        <v>145</v>
      </c>
      <c r="J83" s="88" t="s">
        <v>151</v>
      </c>
      <c r="K83" s="88" t="s">
        <v>147</v>
      </c>
      <c r="L83" s="89" t="s">
        <v>203</v>
      </c>
      <c r="M83" s="88">
        <v>1</v>
      </c>
      <c r="N83" s="89" t="s">
        <v>203</v>
      </c>
      <c r="O83" s="89" t="s">
        <v>199</v>
      </c>
      <c r="P83" s="89" t="s">
        <v>199</v>
      </c>
      <c r="Q83" s="88">
        <v>235.605867</v>
      </c>
      <c r="R83" s="88">
        <v>10000</v>
      </c>
      <c r="S83" s="90">
        <v>99.985838</v>
      </c>
      <c r="T83" s="88">
        <v>0</v>
      </c>
      <c r="U83" s="91">
        <v>2355724.9960181317</v>
      </c>
      <c r="V83" s="92" t="s">
        <v>206</v>
      </c>
      <c r="W83" s="92" t="s">
        <v>206</v>
      </c>
      <c r="X83" s="88" t="s">
        <v>142</v>
      </c>
    </row>
    <row r="84" spans="1:24" ht="15">
      <c r="A84" s="88">
        <f t="shared" si="1"/>
        <v>73</v>
      </c>
      <c r="B84" s="88" t="s">
        <v>204</v>
      </c>
      <c r="C84" s="88" t="s">
        <v>205</v>
      </c>
      <c r="D84" s="88" t="s">
        <v>142</v>
      </c>
      <c r="E84" s="88"/>
      <c r="F84" s="88"/>
      <c r="G84" s="88" t="s">
        <v>143</v>
      </c>
      <c r="H84" s="88" t="s">
        <v>144</v>
      </c>
      <c r="I84" s="88" t="s">
        <v>145</v>
      </c>
      <c r="J84" s="88" t="s">
        <v>152</v>
      </c>
      <c r="K84" s="88" t="s">
        <v>147</v>
      </c>
      <c r="L84" s="89" t="s">
        <v>203</v>
      </c>
      <c r="M84" s="88">
        <v>1</v>
      </c>
      <c r="N84" s="89" t="s">
        <v>203</v>
      </c>
      <c r="O84" s="89" t="s">
        <v>199</v>
      </c>
      <c r="P84" s="89" t="s">
        <v>199</v>
      </c>
      <c r="Q84" s="88">
        <v>20441.010433</v>
      </c>
      <c r="R84" s="88">
        <v>10000</v>
      </c>
      <c r="S84" s="90">
        <v>99.985838</v>
      </c>
      <c r="T84" s="88">
        <v>0</v>
      </c>
      <c r="U84" s="91">
        <v>204381154.9942664</v>
      </c>
      <c r="V84" s="92" t="s">
        <v>206</v>
      </c>
      <c r="W84" s="92" t="s">
        <v>206</v>
      </c>
      <c r="X84" s="88" t="s">
        <v>142</v>
      </c>
    </row>
    <row r="85" spans="1:24" ht="15">
      <c r="A85" s="88">
        <f t="shared" si="1"/>
        <v>74</v>
      </c>
      <c r="B85" s="88" t="s">
        <v>204</v>
      </c>
      <c r="C85" s="88" t="s">
        <v>205</v>
      </c>
      <c r="D85" s="88" t="s">
        <v>142</v>
      </c>
      <c r="E85" s="88"/>
      <c r="F85" s="88"/>
      <c r="G85" s="88" t="s">
        <v>143</v>
      </c>
      <c r="H85" s="88" t="s">
        <v>144</v>
      </c>
      <c r="I85" s="88" t="s">
        <v>145</v>
      </c>
      <c r="J85" s="88" t="s">
        <v>153</v>
      </c>
      <c r="K85" s="88" t="s">
        <v>147</v>
      </c>
      <c r="L85" s="89" t="s">
        <v>203</v>
      </c>
      <c r="M85" s="88">
        <v>1</v>
      </c>
      <c r="N85" s="89" t="s">
        <v>203</v>
      </c>
      <c r="O85" s="89" t="s">
        <v>199</v>
      </c>
      <c r="P85" s="89" t="s">
        <v>199</v>
      </c>
      <c r="Q85" s="88">
        <v>6002.338673</v>
      </c>
      <c r="R85" s="88">
        <v>10000</v>
      </c>
      <c r="S85" s="90">
        <v>99.985838</v>
      </c>
      <c r="T85" s="88">
        <v>0</v>
      </c>
      <c r="U85" s="91">
        <v>60014885.989882424</v>
      </c>
      <c r="V85" s="92" t="s">
        <v>206</v>
      </c>
      <c r="W85" s="92" t="s">
        <v>206</v>
      </c>
      <c r="X85" s="88" t="s">
        <v>142</v>
      </c>
    </row>
    <row r="86" spans="1:24" ht="15">
      <c r="A86" s="88">
        <f t="shared" si="1"/>
        <v>75</v>
      </c>
      <c r="B86" s="88" t="s">
        <v>204</v>
      </c>
      <c r="C86" s="88" t="s">
        <v>205</v>
      </c>
      <c r="D86" s="88" t="s">
        <v>142</v>
      </c>
      <c r="E86" s="88"/>
      <c r="F86" s="88"/>
      <c r="G86" s="88" t="s">
        <v>143</v>
      </c>
      <c r="H86" s="88" t="s">
        <v>144</v>
      </c>
      <c r="I86" s="88" t="s">
        <v>145</v>
      </c>
      <c r="J86" s="88" t="s">
        <v>154</v>
      </c>
      <c r="K86" s="88" t="s">
        <v>147</v>
      </c>
      <c r="L86" s="89" t="s">
        <v>203</v>
      </c>
      <c r="M86" s="88">
        <v>1</v>
      </c>
      <c r="N86" s="89" t="s">
        <v>203</v>
      </c>
      <c r="O86" s="89" t="s">
        <v>199</v>
      </c>
      <c r="P86" s="89" t="s">
        <v>199</v>
      </c>
      <c r="Q86" s="88">
        <v>1023.384335</v>
      </c>
      <c r="R86" s="88">
        <v>10000</v>
      </c>
      <c r="S86" s="90">
        <v>99.985838</v>
      </c>
      <c r="T86" s="88">
        <v>0</v>
      </c>
      <c r="U86" s="91">
        <v>10232393.994216168</v>
      </c>
      <c r="V86" s="92" t="s">
        <v>206</v>
      </c>
      <c r="W86" s="92" t="s">
        <v>206</v>
      </c>
      <c r="X86" s="88" t="s">
        <v>142</v>
      </c>
    </row>
    <row r="87" spans="1:24" ht="15">
      <c r="A87" s="88">
        <f t="shared" si="1"/>
        <v>76</v>
      </c>
      <c r="B87" s="88" t="s">
        <v>204</v>
      </c>
      <c r="C87" s="88" t="s">
        <v>205</v>
      </c>
      <c r="D87" s="88" t="s">
        <v>142</v>
      </c>
      <c r="E87" s="88"/>
      <c r="F87" s="88"/>
      <c r="G87" s="88" t="s">
        <v>143</v>
      </c>
      <c r="H87" s="88" t="s">
        <v>144</v>
      </c>
      <c r="I87" s="88" t="s">
        <v>145</v>
      </c>
      <c r="J87" s="88" t="s">
        <v>155</v>
      </c>
      <c r="K87" s="88" t="s">
        <v>147</v>
      </c>
      <c r="L87" s="89" t="s">
        <v>203</v>
      </c>
      <c r="M87" s="88">
        <v>1</v>
      </c>
      <c r="N87" s="89" t="s">
        <v>203</v>
      </c>
      <c r="O87" s="89" t="s">
        <v>199</v>
      </c>
      <c r="P87" s="89" t="s">
        <v>199</v>
      </c>
      <c r="Q87" s="88">
        <v>76699.076465</v>
      </c>
      <c r="R87" s="88">
        <v>10000</v>
      </c>
      <c r="S87" s="90">
        <v>99.985838</v>
      </c>
      <c r="T87" s="88">
        <v>0</v>
      </c>
      <c r="U87" s="91">
        <v>766882140.5033454</v>
      </c>
      <c r="V87" s="92" t="s">
        <v>206</v>
      </c>
      <c r="W87" s="92" t="s">
        <v>206</v>
      </c>
      <c r="X87" s="88" t="s">
        <v>142</v>
      </c>
    </row>
    <row r="88" spans="1:24" ht="15">
      <c r="A88" s="88">
        <f t="shared" si="1"/>
        <v>77</v>
      </c>
      <c r="B88" s="88" t="s">
        <v>207</v>
      </c>
      <c r="C88" s="88" t="s">
        <v>106</v>
      </c>
      <c r="D88" s="88" t="s">
        <v>208</v>
      </c>
      <c r="E88" s="88" t="s">
        <v>209</v>
      </c>
      <c r="F88" s="88" t="s">
        <v>210</v>
      </c>
      <c r="G88" s="88" t="s">
        <v>143</v>
      </c>
      <c r="H88" s="88"/>
      <c r="I88" s="88" t="s">
        <v>145</v>
      </c>
      <c r="J88" s="88" t="s">
        <v>151</v>
      </c>
      <c r="K88" s="88" t="s">
        <v>147</v>
      </c>
      <c r="L88" s="89" t="s">
        <v>211</v>
      </c>
      <c r="M88" s="88">
        <v>132</v>
      </c>
      <c r="N88" s="89" t="s">
        <v>211</v>
      </c>
      <c r="O88" s="89" t="s">
        <v>203</v>
      </c>
      <c r="P88" s="89" t="s">
        <v>203</v>
      </c>
      <c r="Q88" s="88">
        <v>273</v>
      </c>
      <c r="R88" s="88">
        <v>100</v>
      </c>
      <c r="S88" s="91">
        <v>488689</v>
      </c>
      <c r="T88" s="88">
        <v>0</v>
      </c>
      <c r="U88" s="91">
        <f>Q88*R88*S88/100</f>
        <v>133412097</v>
      </c>
      <c r="V88" s="93">
        <v>6.4</v>
      </c>
      <c r="W88" s="93">
        <v>6.4</v>
      </c>
      <c r="X88" s="88" t="s">
        <v>208</v>
      </c>
    </row>
    <row r="89" spans="1:24" ht="15">
      <c r="A89" s="88">
        <f t="shared" si="1"/>
        <v>78</v>
      </c>
      <c r="B89" s="88" t="s">
        <v>207</v>
      </c>
      <c r="C89" s="88" t="s">
        <v>106</v>
      </c>
      <c r="D89" s="88" t="s">
        <v>208</v>
      </c>
      <c r="E89" s="88" t="s">
        <v>209</v>
      </c>
      <c r="F89" s="88" t="s">
        <v>210</v>
      </c>
      <c r="G89" s="88" t="s">
        <v>143</v>
      </c>
      <c r="H89" s="88"/>
      <c r="I89" s="88" t="s">
        <v>145</v>
      </c>
      <c r="J89" s="88" t="s">
        <v>154</v>
      </c>
      <c r="K89" s="88" t="s">
        <v>147</v>
      </c>
      <c r="L89" s="89" t="s">
        <v>211</v>
      </c>
      <c r="M89" s="88">
        <v>132</v>
      </c>
      <c r="N89" s="89" t="s">
        <v>211</v>
      </c>
      <c r="O89" s="89" t="s">
        <v>203</v>
      </c>
      <c r="P89" s="89" t="s">
        <v>203</v>
      </c>
      <c r="Q89" s="88">
        <v>1127</v>
      </c>
      <c r="R89" s="88">
        <v>100</v>
      </c>
      <c r="S89" s="91">
        <v>488689</v>
      </c>
      <c r="T89" s="88">
        <v>0</v>
      </c>
      <c r="U89" s="91">
        <f>Q89*R89*S89/100</f>
        <v>550752503</v>
      </c>
      <c r="V89" s="93">
        <v>6.4</v>
      </c>
      <c r="W89" s="93">
        <v>6.4</v>
      </c>
      <c r="X89" s="88" t="s">
        <v>208</v>
      </c>
    </row>
    <row r="90" spans="1:24" ht="15">
      <c r="A90" s="88">
        <f t="shared" si="1"/>
        <v>79</v>
      </c>
      <c r="B90" s="88" t="s">
        <v>212</v>
      </c>
      <c r="C90" s="88" t="s">
        <v>213</v>
      </c>
      <c r="D90" s="88" t="s">
        <v>142</v>
      </c>
      <c r="E90" s="88"/>
      <c r="F90" s="88"/>
      <c r="G90" s="88" t="s">
        <v>143</v>
      </c>
      <c r="H90" s="88" t="s">
        <v>144</v>
      </c>
      <c r="I90" s="88" t="s">
        <v>145</v>
      </c>
      <c r="J90" s="88" t="s">
        <v>146</v>
      </c>
      <c r="K90" s="88" t="s">
        <v>147</v>
      </c>
      <c r="L90" s="89" t="s">
        <v>214</v>
      </c>
      <c r="M90" s="88">
        <v>1</v>
      </c>
      <c r="N90" s="89" t="s">
        <v>214</v>
      </c>
      <c r="O90" s="89" t="s">
        <v>203</v>
      </c>
      <c r="P90" s="89" t="s">
        <v>203</v>
      </c>
      <c r="Q90" s="88">
        <v>105179.701229</v>
      </c>
      <c r="R90" s="88">
        <v>10000</v>
      </c>
      <c r="S90" s="90">
        <v>99.985892</v>
      </c>
      <c r="T90" s="88">
        <v>0</v>
      </c>
      <c r="U90" s="91">
        <v>1051648628.9746941</v>
      </c>
      <c r="V90" s="92" t="s">
        <v>215</v>
      </c>
      <c r="W90" s="92" t="s">
        <v>215</v>
      </c>
      <c r="X90" s="88" t="s">
        <v>142</v>
      </c>
    </row>
    <row r="91" spans="1:24" ht="15">
      <c r="A91" s="88">
        <f t="shared" si="1"/>
        <v>80</v>
      </c>
      <c r="B91" s="88" t="s">
        <v>212</v>
      </c>
      <c r="C91" s="88" t="s">
        <v>213</v>
      </c>
      <c r="D91" s="88" t="s">
        <v>142</v>
      </c>
      <c r="E91" s="88"/>
      <c r="F91" s="88"/>
      <c r="G91" s="88" t="s">
        <v>143</v>
      </c>
      <c r="H91" s="88" t="s">
        <v>144</v>
      </c>
      <c r="I91" s="88" t="s">
        <v>145</v>
      </c>
      <c r="J91" s="88" t="s">
        <v>151</v>
      </c>
      <c r="K91" s="88" t="s">
        <v>147</v>
      </c>
      <c r="L91" s="89" t="s">
        <v>214</v>
      </c>
      <c r="M91" s="88">
        <v>1</v>
      </c>
      <c r="N91" s="89" t="s">
        <v>214</v>
      </c>
      <c r="O91" s="89" t="s">
        <v>203</v>
      </c>
      <c r="P91" s="89" t="s">
        <v>203</v>
      </c>
      <c r="Q91" s="88">
        <v>101.147369</v>
      </c>
      <c r="R91" s="88">
        <v>10000</v>
      </c>
      <c r="S91" s="90">
        <v>99.985892</v>
      </c>
      <c r="T91" s="88">
        <v>0</v>
      </c>
      <c r="U91" s="91">
        <v>1011330.9953377096</v>
      </c>
      <c r="V91" s="92" t="s">
        <v>215</v>
      </c>
      <c r="W91" s="92" t="s">
        <v>215</v>
      </c>
      <c r="X91" s="88" t="s">
        <v>142</v>
      </c>
    </row>
    <row r="92" spans="1:24" ht="15">
      <c r="A92" s="88">
        <f t="shared" si="1"/>
        <v>81</v>
      </c>
      <c r="B92" s="88" t="s">
        <v>212</v>
      </c>
      <c r="C92" s="88" t="s">
        <v>213</v>
      </c>
      <c r="D92" s="88" t="s">
        <v>142</v>
      </c>
      <c r="E92" s="88"/>
      <c r="F92" s="88"/>
      <c r="G92" s="88" t="s">
        <v>143</v>
      </c>
      <c r="H92" s="88" t="s">
        <v>144</v>
      </c>
      <c r="I92" s="88" t="s">
        <v>145</v>
      </c>
      <c r="J92" s="88" t="s">
        <v>152</v>
      </c>
      <c r="K92" s="88" t="s">
        <v>147</v>
      </c>
      <c r="L92" s="89" t="s">
        <v>214</v>
      </c>
      <c r="M92" s="88">
        <v>1</v>
      </c>
      <c r="N92" s="89" t="s">
        <v>214</v>
      </c>
      <c r="O92" s="89" t="s">
        <v>203</v>
      </c>
      <c r="P92" s="89" t="s">
        <v>203</v>
      </c>
      <c r="Q92" s="88">
        <v>8775.476709</v>
      </c>
      <c r="R92" s="88">
        <v>10000</v>
      </c>
      <c r="S92" s="90">
        <v>99.985892</v>
      </c>
      <c r="T92" s="88">
        <v>0</v>
      </c>
      <c r="U92" s="91">
        <v>87742386.99847801</v>
      </c>
      <c r="V92" s="92" t="s">
        <v>215</v>
      </c>
      <c r="W92" s="92" t="s">
        <v>215</v>
      </c>
      <c r="X92" s="88" t="s">
        <v>142</v>
      </c>
    </row>
    <row r="93" spans="1:24" ht="15">
      <c r="A93" s="88">
        <f t="shared" si="1"/>
        <v>82</v>
      </c>
      <c r="B93" s="88" t="s">
        <v>212</v>
      </c>
      <c r="C93" s="88" t="s">
        <v>213</v>
      </c>
      <c r="D93" s="88" t="s">
        <v>142</v>
      </c>
      <c r="E93" s="88"/>
      <c r="F93" s="88"/>
      <c r="G93" s="88" t="s">
        <v>143</v>
      </c>
      <c r="H93" s="88" t="s">
        <v>144</v>
      </c>
      <c r="I93" s="88" t="s">
        <v>145</v>
      </c>
      <c r="J93" s="88" t="s">
        <v>153</v>
      </c>
      <c r="K93" s="88" t="s">
        <v>147</v>
      </c>
      <c r="L93" s="89" t="s">
        <v>214</v>
      </c>
      <c r="M93" s="88">
        <v>1</v>
      </c>
      <c r="N93" s="89" t="s">
        <v>214</v>
      </c>
      <c r="O93" s="89" t="s">
        <v>203</v>
      </c>
      <c r="P93" s="89" t="s">
        <v>203</v>
      </c>
      <c r="Q93" s="88">
        <v>2576.848331</v>
      </c>
      <c r="R93" s="88">
        <v>10000</v>
      </c>
      <c r="S93" s="90">
        <v>99.985892</v>
      </c>
      <c r="T93" s="88">
        <v>0</v>
      </c>
      <c r="U93" s="91">
        <v>25764847.99544856</v>
      </c>
      <c r="V93" s="92" t="s">
        <v>215</v>
      </c>
      <c r="W93" s="92" t="s">
        <v>215</v>
      </c>
      <c r="X93" s="88" t="s">
        <v>142</v>
      </c>
    </row>
    <row r="94" spans="1:24" ht="15">
      <c r="A94" s="88">
        <f t="shared" si="1"/>
        <v>83</v>
      </c>
      <c r="B94" s="88" t="s">
        <v>212</v>
      </c>
      <c r="C94" s="88" t="s">
        <v>213</v>
      </c>
      <c r="D94" s="88" t="s">
        <v>142</v>
      </c>
      <c r="E94" s="88"/>
      <c r="F94" s="88"/>
      <c r="G94" s="88" t="s">
        <v>143</v>
      </c>
      <c r="H94" s="88" t="s">
        <v>144</v>
      </c>
      <c r="I94" s="88" t="s">
        <v>145</v>
      </c>
      <c r="J94" s="88" t="s">
        <v>154</v>
      </c>
      <c r="K94" s="88" t="s">
        <v>147</v>
      </c>
      <c r="L94" s="89" t="s">
        <v>214</v>
      </c>
      <c r="M94" s="88">
        <v>1</v>
      </c>
      <c r="N94" s="89" t="s">
        <v>214</v>
      </c>
      <c r="O94" s="89" t="s">
        <v>203</v>
      </c>
      <c r="P94" s="89" t="s">
        <v>203</v>
      </c>
      <c r="Q94" s="88">
        <v>439.346481</v>
      </c>
      <c r="R94" s="88">
        <v>10000</v>
      </c>
      <c r="S94" s="90">
        <v>99.985892</v>
      </c>
      <c r="T94" s="88">
        <v>0</v>
      </c>
      <c r="U94" s="91">
        <v>4392844.997558464</v>
      </c>
      <c r="V94" s="92" t="s">
        <v>215</v>
      </c>
      <c r="W94" s="92" t="s">
        <v>215</v>
      </c>
      <c r="X94" s="88" t="s">
        <v>142</v>
      </c>
    </row>
    <row r="95" spans="1:24" ht="15">
      <c r="A95" s="88">
        <f t="shared" si="1"/>
        <v>84</v>
      </c>
      <c r="B95" s="88" t="s">
        <v>212</v>
      </c>
      <c r="C95" s="88" t="s">
        <v>213</v>
      </c>
      <c r="D95" s="88" t="s">
        <v>142</v>
      </c>
      <c r="E95" s="88"/>
      <c r="F95" s="88"/>
      <c r="G95" s="88" t="s">
        <v>143</v>
      </c>
      <c r="H95" s="88" t="s">
        <v>144</v>
      </c>
      <c r="I95" s="88" t="s">
        <v>145</v>
      </c>
      <c r="J95" s="88" t="s">
        <v>155</v>
      </c>
      <c r="K95" s="88" t="s">
        <v>147</v>
      </c>
      <c r="L95" s="89" t="s">
        <v>214</v>
      </c>
      <c r="M95" s="88">
        <v>1</v>
      </c>
      <c r="N95" s="89" t="s">
        <v>214</v>
      </c>
      <c r="O95" s="89" t="s">
        <v>203</v>
      </c>
      <c r="P95" s="89" t="s">
        <v>203</v>
      </c>
      <c r="Q95" s="88">
        <v>32927.479878</v>
      </c>
      <c r="R95" s="88">
        <v>10000</v>
      </c>
      <c r="S95" s="90">
        <v>99.985892</v>
      </c>
      <c r="T95" s="88">
        <v>0</v>
      </c>
      <c r="U95" s="91">
        <v>329228346.0084873</v>
      </c>
      <c r="V95" s="92" t="s">
        <v>215</v>
      </c>
      <c r="W95" s="92" t="s">
        <v>215</v>
      </c>
      <c r="X95" s="88" t="s">
        <v>142</v>
      </c>
    </row>
    <row r="96" spans="1:24" ht="15">
      <c r="A96" s="88">
        <f t="shared" si="1"/>
        <v>85</v>
      </c>
      <c r="B96" s="88" t="s">
        <v>212</v>
      </c>
      <c r="C96" s="88" t="s">
        <v>213</v>
      </c>
      <c r="D96" s="88" t="s">
        <v>142</v>
      </c>
      <c r="E96" s="88"/>
      <c r="F96" s="88"/>
      <c r="G96" s="88" t="s">
        <v>143</v>
      </c>
      <c r="H96" s="88" t="s">
        <v>144</v>
      </c>
      <c r="I96" s="88" t="s">
        <v>145</v>
      </c>
      <c r="J96" s="88" t="s">
        <v>146</v>
      </c>
      <c r="K96" s="88" t="s">
        <v>147</v>
      </c>
      <c r="L96" s="89" t="s">
        <v>214</v>
      </c>
      <c r="M96" s="88">
        <v>1</v>
      </c>
      <c r="N96" s="89" t="s">
        <v>214</v>
      </c>
      <c r="O96" s="89" t="s">
        <v>203</v>
      </c>
      <c r="P96" s="89" t="s">
        <v>203</v>
      </c>
      <c r="Q96" s="88">
        <v>139853.942822</v>
      </c>
      <c r="R96" s="88">
        <v>10000</v>
      </c>
      <c r="S96" s="90">
        <v>99.985947</v>
      </c>
      <c r="T96" s="88">
        <v>0</v>
      </c>
      <c r="U96" s="91">
        <v>1398342893.9915233</v>
      </c>
      <c r="V96" s="92" t="s">
        <v>184</v>
      </c>
      <c r="W96" s="92" t="s">
        <v>184</v>
      </c>
      <c r="X96" s="88" t="s">
        <v>142</v>
      </c>
    </row>
    <row r="97" spans="1:24" ht="15">
      <c r="A97" s="88">
        <f t="shared" si="1"/>
        <v>86</v>
      </c>
      <c r="B97" s="88" t="s">
        <v>212</v>
      </c>
      <c r="C97" s="88" t="s">
        <v>213</v>
      </c>
      <c r="D97" s="88" t="s">
        <v>142</v>
      </c>
      <c r="E97" s="88"/>
      <c r="F97" s="88"/>
      <c r="G97" s="88" t="s">
        <v>143</v>
      </c>
      <c r="H97" s="88" t="s">
        <v>144</v>
      </c>
      <c r="I97" s="88" t="s">
        <v>145</v>
      </c>
      <c r="J97" s="88" t="s">
        <v>151</v>
      </c>
      <c r="K97" s="88" t="s">
        <v>147</v>
      </c>
      <c r="L97" s="89" t="s">
        <v>214</v>
      </c>
      <c r="M97" s="88">
        <v>1</v>
      </c>
      <c r="N97" s="89" t="s">
        <v>214</v>
      </c>
      <c r="O97" s="89" t="s">
        <v>203</v>
      </c>
      <c r="P97" s="89" t="s">
        <v>203</v>
      </c>
      <c r="Q97" s="88">
        <v>134.492199</v>
      </c>
      <c r="R97" s="88">
        <v>10000</v>
      </c>
      <c r="S97" s="90">
        <v>99.985947</v>
      </c>
      <c r="T97" s="88">
        <v>0</v>
      </c>
      <c r="U97" s="91">
        <v>1344732.990533605</v>
      </c>
      <c r="V97" s="92" t="s">
        <v>184</v>
      </c>
      <c r="W97" s="92" t="s">
        <v>184</v>
      </c>
      <c r="X97" s="88" t="s">
        <v>142</v>
      </c>
    </row>
    <row r="98" spans="1:24" ht="15">
      <c r="A98" s="88">
        <f t="shared" si="1"/>
        <v>87</v>
      </c>
      <c r="B98" s="88" t="s">
        <v>212</v>
      </c>
      <c r="C98" s="88" t="s">
        <v>213</v>
      </c>
      <c r="D98" s="88" t="s">
        <v>142</v>
      </c>
      <c r="E98" s="88"/>
      <c r="F98" s="88"/>
      <c r="G98" s="88" t="s">
        <v>143</v>
      </c>
      <c r="H98" s="88" t="s">
        <v>144</v>
      </c>
      <c r="I98" s="88" t="s">
        <v>145</v>
      </c>
      <c r="J98" s="88" t="s">
        <v>152</v>
      </c>
      <c r="K98" s="88" t="s">
        <v>147</v>
      </c>
      <c r="L98" s="89" t="s">
        <v>214</v>
      </c>
      <c r="M98" s="88">
        <v>1</v>
      </c>
      <c r="N98" s="89" t="s">
        <v>214</v>
      </c>
      <c r="O98" s="89" t="s">
        <v>203</v>
      </c>
      <c r="P98" s="89" t="s">
        <v>203</v>
      </c>
      <c r="Q98" s="88">
        <v>11668.458847</v>
      </c>
      <c r="R98" s="88">
        <v>10000</v>
      </c>
      <c r="S98" s="90">
        <v>99.985947</v>
      </c>
      <c r="T98" s="88">
        <v>0</v>
      </c>
      <c r="U98" s="91">
        <v>116668190.99481457</v>
      </c>
      <c r="V98" s="92" t="s">
        <v>184</v>
      </c>
      <c r="W98" s="92" t="s">
        <v>184</v>
      </c>
      <c r="X98" s="88" t="s">
        <v>142</v>
      </c>
    </row>
    <row r="99" spans="1:24" ht="15">
      <c r="A99" s="88">
        <f t="shared" si="1"/>
        <v>88</v>
      </c>
      <c r="B99" s="88" t="s">
        <v>212</v>
      </c>
      <c r="C99" s="88" t="s">
        <v>213</v>
      </c>
      <c r="D99" s="88" t="s">
        <v>142</v>
      </c>
      <c r="E99" s="88"/>
      <c r="F99" s="88"/>
      <c r="G99" s="88" t="s">
        <v>143</v>
      </c>
      <c r="H99" s="88" t="s">
        <v>144</v>
      </c>
      <c r="I99" s="88" t="s">
        <v>145</v>
      </c>
      <c r="J99" s="88" t="s">
        <v>153</v>
      </c>
      <c r="K99" s="88" t="s">
        <v>147</v>
      </c>
      <c r="L99" s="89" t="s">
        <v>214</v>
      </c>
      <c r="M99" s="88">
        <v>1</v>
      </c>
      <c r="N99" s="89" t="s">
        <v>214</v>
      </c>
      <c r="O99" s="89" t="s">
        <v>203</v>
      </c>
      <c r="P99" s="89" t="s">
        <v>203</v>
      </c>
      <c r="Q99" s="88">
        <v>3426.349298</v>
      </c>
      <c r="R99" s="88">
        <v>10000</v>
      </c>
      <c r="S99" s="90">
        <v>99.985947</v>
      </c>
      <c r="T99" s="88">
        <v>0</v>
      </c>
      <c r="U99" s="91">
        <v>34258677.993005805</v>
      </c>
      <c r="V99" s="92" t="s">
        <v>184</v>
      </c>
      <c r="W99" s="92" t="s">
        <v>184</v>
      </c>
      <c r="X99" s="88" t="s">
        <v>142</v>
      </c>
    </row>
    <row r="100" spans="1:24" ht="15">
      <c r="A100" s="88">
        <f t="shared" si="1"/>
        <v>89</v>
      </c>
      <c r="B100" s="88" t="s">
        <v>212</v>
      </c>
      <c r="C100" s="88" t="s">
        <v>213</v>
      </c>
      <c r="D100" s="88" t="s">
        <v>142</v>
      </c>
      <c r="E100" s="88"/>
      <c r="F100" s="88"/>
      <c r="G100" s="88" t="s">
        <v>143</v>
      </c>
      <c r="H100" s="88" t="s">
        <v>144</v>
      </c>
      <c r="I100" s="88" t="s">
        <v>145</v>
      </c>
      <c r="J100" s="88" t="s">
        <v>154</v>
      </c>
      <c r="K100" s="88" t="s">
        <v>147</v>
      </c>
      <c r="L100" s="89" t="s">
        <v>214</v>
      </c>
      <c r="M100" s="88">
        <v>1</v>
      </c>
      <c r="N100" s="89" t="s">
        <v>214</v>
      </c>
      <c r="O100" s="89" t="s">
        <v>203</v>
      </c>
      <c r="P100" s="89" t="s">
        <v>203</v>
      </c>
      <c r="Q100" s="88">
        <v>584.184294</v>
      </c>
      <c r="R100" s="88">
        <v>10000</v>
      </c>
      <c r="S100" s="90">
        <v>99.985947</v>
      </c>
      <c r="T100" s="88">
        <v>0</v>
      </c>
      <c r="U100" s="91">
        <v>5841021.996326959</v>
      </c>
      <c r="V100" s="92" t="s">
        <v>184</v>
      </c>
      <c r="W100" s="92" t="s">
        <v>184</v>
      </c>
      <c r="X100" s="88" t="s">
        <v>142</v>
      </c>
    </row>
    <row r="101" spans="1:24" ht="15">
      <c r="A101" s="88">
        <f t="shared" si="1"/>
        <v>90</v>
      </c>
      <c r="B101" s="88" t="s">
        <v>212</v>
      </c>
      <c r="C101" s="88" t="s">
        <v>213</v>
      </c>
      <c r="D101" s="88" t="s">
        <v>142</v>
      </c>
      <c r="E101" s="88"/>
      <c r="F101" s="88"/>
      <c r="G101" s="88" t="s">
        <v>143</v>
      </c>
      <c r="H101" s="88" t="s">
        <v>144</v>
      </c>
      <c r="I101" s="88" t="s">
        <v>145</v>
      </c>
      <c r="J101" s="88" t="s">
        <v>155</v>
      </c>
      <c r="K101" s="88" t="s">
        <v>147</v>
      </c>
      <c r="L101" s="89" t="s">
        <v>214</v>
      </c>
      <c r="M101" s="88">
        <v>1</v>
      </c>
      <c r="N101" s="89" t="s">
        <v>214</v>
      </c>
      <c r="O101" s="89" t="s">
        <v>203</v>
      </c>
      <c r="P101" s="89" t="s">
        <v>203</v>
      </c>
      <c r="Q101" s="88">
        <v>43782.572537</v>
      </c>
      <c r="R101" s="88">
        <v>10000</v>
      </c>
      <c r="S101" s="90">
        <v>99.985947</v>
      </c>
      <c r="T101" s="88">
        <v>0</v>
      </c>
      <c r="U101" s="91">
        <v>437764198.50890005</v>
      </c>
      <c r="V101" s="92" t="s">
        <v>184</v>
      </c>
      <c r="W101" s="92" t="s">
        <v>184</v>
      </c>
      <c r="X101" s="88" t="s">
        <v>142</v>
      </c>
    </row>
    <row r="102" spans="1:24" ht="15">
      <c r="A102" s="88">
        <f t="shared" si="1"/>
        <v>91</v>
      </c>
      <c r="B102" s="88" t="s">
        <v>212</v>
      </c>
      <c r="C102" s="88" t="s">
        <v>213</v>
      </c>
      <c r="D102" s="88" t="s">
        <v>142</v>
      </c>
      <c r="E102" s="88"/>
      <c r="F102" s="88"/>
      <c r="G102" s="88" t="s">
        <v>143</v>
      </c>
      <c r="H102" s="88" t="s">
        <v>144</v>
      </c>
      <c r="I102" s="88" t="s">
        <v>145</v>
      </c>
      <c r="J102" s="88" t="s">
        <v>146</v>
      </c>
      <c r="K102" s="88" t="s">
        <v>147</v>
      </c>
      <c r="L102" s="89" t="s">
        <v>214</v>
      </c>
      <c r="M102" s="88">
        <v>1</v>
      </c>
      <c r="N102" s="89" t="s">
        <v>214</v>
      </c>
      <c r="O102" s="89" t="s">
        <v>203</v>
      </c>
      <c r="P102" s="89" t="s">
        <v>203</v>
      </c>
      <c r="Q102" s="88">
        <v>35.059917</v>
      </c>
      <c r="R102" s="88">
        <v>10000</v>
      </c>
      <c r="S102" s="90">
        <v>99.985975</v>
      </c>
      <c r="T102" s="88">
        <v>0</v>
      </c>
      <c r="U102" s="91">
        <v>350549.9969588311</v>
      </c>
      <c r="V102" s="92" t="s">
        <v>180</v>
      </c>
      <c r="W102" s="92" t="s">
        <v>180</v>
      </c>
      <c r="X102" s="88" t="s">
        <v>142</v>
      </c>
    </row>
    <row r="103" spans="1:24" ht="15">
      <c r="A103" s="88">
        <f t="shared" si="1"/>
        <v>92</v>
      </c>
      <c r="B103" s="88" t="s">
        <v>212</v>
      </c>
      <c r="C103" s="88" t="s">
        <v>213</v>
      </c>
      <c r="D103" s="88" t="s">
        <v>142</v>
      </c>
      <c r="E103" s="88"/>
      <c r="F103" s="88"/>
      <c r="G103" s="88" t="s">
        <v>143</v>
      </c>
      <c r="H103" s="88" t="s">
        <v>144</v>
      </c>
      <c r="I103" s="88" t="s">
        <v>145</v>
      </c>
      <c r="J103" s="88" t="s">
        <v>151</v>
      </c>
      <c r="K103" s="88" t="s">
        <v>147</v>
      </c>
      <c r="L103" s="89" t="s">
        <v>214</v>
      </c>
      <c r="M103" s="88">
        <v>1</v>
      </c>
      <c r="N103" s="89" t="s">
        <v>214</v>
      </c>
      <c r="O103" s="89" t="s">
        <v>203</v>
      </c>
      <c r="P103" s="89" t="s">
        <v>203</v>
      </c>
      <c r="Q103" s="88">
        <v>0.033704</v>
      </c>
      <c r="R103" s="88">
        <v>10000</v>
      </c>
      <c r="S103" s="90">
        <v>99.985975</v>
      </c>
      <c r="T103" s="88">
        <v>0</v>
      </c>
      <c r="U103" s="91">
        <v>336.992728690728</v>
      </c>
      <c r="V103" s="92" t="s">
        <v>180</v>
      </c>
      <c r="W103" s="92" t="s">
        <v>180</v>
      </c>
      <c r="X103" s="88" t="s">
        <v>142</v>
      </c>
    </row>
    <row r="104" spans="1:24" ht="15">
      <c r="A104" s="88">
        <f t="shared" si="1"/>
        <v>93</v>
      </c>
      <c r="B104" s="88" t="s">
        <v>212</v>
      </c>
      <c r="C104" s="88" t="s">
        <v>213</v>
      </c>
      <c r="D104" s="88" t="s">
        <v>142</v>
      </c>
      <c r="E104" s="88"/>
      <c r="F104" s="88"/>
      <c r="G104" s="88" t="s">
        <v>143</v>
      </c>
      <c r="H104" s="88" t="s">
        <v>144</v>
      </c>
      <c r="I104" s="88" t="s">
        <v>145</v>
      </c>
      <c r="J104" s="88" t="s">
        <v>152</v>
      </c>
      <c r="K104" s="88" t="s">
        <v>147</v>
      </c>
      <c r="L104" s="89" t="s">
        <v>214</v>
      </c>
      <c r="M104" s="88">
        <v>1</v>
      </c>
      <c r="N104" s="89" t="s">
        <v>214</v>
      </c>
      <c r="O104" s="89" t="s">
        <v>203</v>
      </c>
      <c r="P104" s="89" t="s">
        <v>203</v>
      </c>
      <c r="Q104" s="88">
        <v>2.92511</v>
      </c>
      <c r="R104" s="88">
        <v>10000</v>
      </c>
      <c r="S104" s="90">
        <v>99.985975</v>
      </c>
      <c r="T104" s="88">
        <v>0</v>
      </c>
      <c r="U104" s="91">
        <v>29246.99740744527</v>
      </c>
      <c r="V104" s="92" t="s">
        <v>180</v>
      </c>
      <c r="W104" s="92" t="s">
        <v>180</v>
      </c>
      <c r="X104" s="88" t="s">
        <v>142</v>
      </c>
    </row>
    <row r="105" spans="1:24" ht="15">
      <c r="A105" s="88">
        <f t="shared" si="1"/>
        <v>94</v>
      </c>
      <c r="B105" s="88" t="s">
        <v>212</v>
      </c>
      <c r="C105" s="88" t="s">
        <v>213</v>
      </c>
      <c r="D105" s="88" t="s">
        <v>142</v>
      </c>
      <c r="E105" s="88"/>
      <c r="F105" s="88"/>
      <c r="G105" s="88" t="s">
        <v>143</v>
      </c>
      <c r="H105" s="88" t="s">
        <v>144</v>
      </c>
      <c r="I105" s="88" t="s">
        <v>145</v>
      </c>
      <c r="J105" s="88" t="s">
        <v>153</v>
      </c>
      <c r="K105" s="88" t="s">
        <v>147</v>
      </c>
      <c r="L105" s="89" t="s">
        <v>214</v>
      </c>
      <c r="M105" s="88">
        <v>1</v>
      </c>
      <c r="N105" s="89" t="s">
        <v>214</v>
      </c>
      <c r="O105" s="89" t="s">
        <v>203</v>
      </c>
      <c r="P105" s="89" t="s">
        <v>203</v>
      </c>
      <c r="Q105" s="88">
        <v>0.85892</v>
      </c>
      <c r="R105" s="88">
        <v>10000</v>
      </c>
      <c r="S105" s="90">
        <v>99.985975</v>
      </c>
      <c r="T105" s="88">
        <v>0</v>
      </c>
      <c r="U105" s="91">
        <v>8587.99532776644</v>
      </c>
      <c r="V105" s="92" t="s">
        <v>180</v>
      </c>
      <c r="W105" s="92" t="s">
        <v>180</v>
      </c>
      <c r="X105" s="88" t="s">
        <v>142</v>
      </c>
    </row>
    <row r="106" spans="1:24" ht="15">
      <c r="A106" s="88">
        <f t="shared" si="1"/>
        <v>95</v>
      </c>
      <c r="B106" s="88" t="s">
        <v>212</v>
      </c>
      <c r="C106" s="88" t="s">
        <v>213</v>
      </c>
      <c r="D106" s="88" t="s">
        <v>142</v>
      </c>
      <c r="E106" s="88"/>
      <c r="F106" s="88"/>
      <c r="G106" s="88" t="s">
        <v>143</v>
      </c>
      <c r="H106" s="88" t="s">
        <v>144</v>
      </c>
      <c r="I106" s="88" t="s">
        <v>145</v>
      </c>
      <c r="J106" s="88" t="s">
        <v>154</v>
      </c>
      <c r="K106" s="88" t="s">
        <v>147</v>
      </c>
      <c r="L106" s="89" t="s">
        <v>214</v>
      </c>
      <c r="M106" s="88">
        <v>1</v>
      </c>
      <c r="N106" s="89" t="s">
        <v>214</v>
      </c>
      <c r="O106" s="89" t="s">
        <v>203</v>
      </c>
      <c r="P106" s="89" t="s">
        <v>203</v>
      </c>
      <c r="Q106" s="88">
        <v>0.14642</v>
      </c>
      <c r="R106" s="88">
        <v>10000</v>
      </c>
      <c r="S106" s="90">
        <v>99.985975</v>
      </c>
      <c r="T106" s="88">
        <v>0</v>
      </c>
      <c r="U106" s="91">
        <v>1463.99463965394</v>
      </c>
      <c r="V106" s="92" t="s">
        <v>180</v>
      </c>
      <c r="W106" s="92" t="s">
        <v>180</v>
      </c>
      <c r="X106" s="88" t="s">
        <v>142</v>
      </c>
    </row>
    <row r="107" spans="1:24" ht="15">
      <c r="A107" s="88">
        <f t="shared" si="1"/>
        <v>96</v>
      </c>
      <c r="B107" s="88" t="s">
        <v>212</v>
      </c>
      <c r="C107" s="88" t="s">
        <v>213</v>
      </c>
      <c r="D107" s="88" t="s">
        <v>142</v>
      </c>
      <c r="E107" s="88"/>
      <c r="F107" s="88"/>
      <c r="G107" s="88" t="s">
        <v>143</v>
      </c>
      <c r="H107" s="88" t="s">
        <v>144</v>
      </c>
      <c r="I107" s="88" t="s">
        <v>145</v>
      </c>
      <c r="J107" s="88" t="s">
        <v>155</v>
      </c>
      <c r="K107" s="88" t="s">
        <v>147</v>
      </c>
      <c r="L107" s="89" t="s">
        <v>214</v>
      </c>
      <c r="M107" s="88">
        <v>1</v>
      </c>
      <c r="N107" s="89" t="s">
        <v>214</v>
      </c>
      <c r="O107" s="89" t="s">
        <v>203</v>
      </c>
      <c r="P107" s="89" t="s">
        <v>203</v>
      </c>
      <c r="Q107" s="88">
        <v>10.975926</v>
      </c>
      <c r="R107" s="88">
        <v>10000</v>
      </c>
      <c r="S107" s="90">
        <v>99.985975</v>
      </c>
      <c r="T107" s="88">
        <v>0</v>
      </c>
      <c r="U107" s="91">
        <v>109743.86579182018</v>
      </c>
      <c r="V107" s="92" t="s">
        <v>180</v>
      </c>
      <c r="W107" s="92" t="s">
        <v>180</v>
      </c>
      <c r="X107" s="88" t="s">
        <v>142</v>
      </c>
    </row>
    <row r="108" spans="1:24" ht="15">
      <c r="A108" s="88">
        <f t="shared" si="1"/>
        <v>97</v>
      </c>
      <c r="B108" s="88" t="s">
        <v>216</v>
      </c>
      <c r="C108" s="88" t="s">
        <v>217</v>
      </c>
      <c r="D108" s="88" t="s">
        <v>142</v>
      </c>
      <c r="E108" s="88"/>
      <c r="F108" s="88"/>
      <c r="G108" s="88" t="s">
        <v>143</v>
      </c>
      <c r="H108" s="88" t="s">
        <v>144</v>
      </c>
      <c r="I108" s="88" t="s">
        <v>145</v>
      </c>
      <c r="J108" s="88" t="s">
        <v>146</v>
      </c>
      <c r="K108" s="88" t="s">
        <v>147</v>
      </c>
      <c r="L108" s="89" t="s">
        <v>218</v>
      </c>
      <c r="M108" s="88">
        <v>1</v>
      </c>
      <c r="N108" s="89" t="s">
        <v>218</v>
      </c>
      <c r="O108" s="89" t="s">
        <v>214</v>
      </c>
      <c r="P108" s="89" t="s">
        <v>214</v>
      </c>
      <c r="Q108" s="88">
        <v>245080.022222</v>
      </c>
      <c r="R108" s="88">
        <v>10000</v>
      </c>
      <c r="S108" s="90">
        <v>99.985454</v>
      </c>
      <c r="T108" s="88">
        <v>0</v>
      </c>
      <c r="U108" s="91">
        <v>2450443732.9860363</v>
      </c>
      <c r="V108" s="92" t="s">
        <v>219</v>
      </c>
      <c r="W108" s="92" t="s">
        <v>219</v>
      </c>
      <c r="X108" s="88" t="s">
        <v>142</v>
      </c>
    </row>
    <row r="109" spans="1:24" ht="15">
      <c r="A109" s="88">
        <f t="shared" si="1"/>
        <v>98</v>
      </c>
      <c r="B109" s="88" t="s">
        <v>216</v>
      </c>
      <c r="C109" s="88" t="s">
        <v>217</v>
      </c>
      <c r="D109" s="88" t="s">
        <v>142</v>
      </c>
      <c r="E109" s="88"/>
      <c r="F109" s="88"/>
      <c r="G109" s="88" t="s">
        <v>143</v>
      </c>
      <c r="H109" s="88" t="s">
        <v>144</v>
      </c>
      <c r="I109" s="88" t="s">
        <v>145</v>
      </c>
      <c r="J109" s="88" t="s">
        <v>151</v>
      </c>
      <c r="K109" s="88" t="s">
        <v>147</v>
      </c>
      <c r="L109" s="89" t="s">
        <v>218</v>
      </c>
      <c r="M109" s="88">
        <v>1</v>
      </c>
      <c r="N109" s="89" t="s">
        <v>218</v>
      </c>
      <c r="O109" s="89" t="s">
        <v>214</v>
      </c>
      <c r="P109" s="89" t="s">
        <v>214</v>
      </c>
      <c r="Q109" s="88">
        <v>235.684182</v>
      </c>
      <c r="R109" s="88">
        <v>10000</v>
      </c>
      <c r="S109" s="90">
        <v>99.985454</v>
      </c>
      <c r="T109" s="88">
        <v>0</v>
      </c>
      <c r="U109" s="91">
        <v>2356498.997795494</v>
      </c>
      <c r="V109" s="92" t="s">
        <v>219</v>
      </c>
      <c r="W109" s="92" t="s">
        <v>219</v>
      </c>
      <c r="X109" s="88" t="s">
        <v>142</v>
      </c>
    </row>
    <row r="110" spans="1:24" ht="15">
      <c r="A110" s="88">
        <f t="shared" si="1"/>
        <v>99</v>
      </c>
      <c r="B110" s="88" t="s">
        <v>216</v>
      </c>
      <c r="C110" s="88" t="s">
        <v>217</v>
      </c>
      <c r="D110" s="88" t="s">
        <v>142</v>
      </c>
      <c r="E110" s="88"/>
      <c r="F110" s="88"/>
      <c r="G110" s="88" t="s">
        <v>143</v>
      </c>
      <c r="H110" s="88" t="s">
        <v>144</v>
      </c>
      <c r="I110" s="88" t="s">
        <v>145</v>
      </c>
      <c r="J110" s="88" t="s">
        <v>152</v>
      </c>
      <c r="K110" s="88" t="s">
        <v>147</v>
      </c>
      <c r="L110" s="89" t="s">
        <v>218</v>
      </c>
      <c r="M110" s="88">
        <v>1</v>
      </c>
      <c r="N110" s="89" t="s">
        <v>218</v>
      </c>
      <c r="O110" s="89" t="s">
        <v>214</v>
      </c>
      <c r="P110" s="89" t="s">
        <v>214</v>
      </c>
      <c r="Q110" s="88">
        <v>22070.377519</v>
      </c>
      <c r="R110" s="88">
        <v>10000</v>
      </c>
      <c r="S110" s="90">
        <v>99.985454</v>
      </c>
      <c r="T110" s="88">
        <v>0</v>
      </c>
      <c r="U110" s="91">
        <v>220671671.99405727</v>
      </c>
      <c r="V110" s="92" t="s">
        <v>219</v>
      </c>
      <c r="W110" s="92" t="s">
        <v>219</v>
      </c>
      <c r="X110" s="88" t="s">
        <v>142</v>
      </c>
    </row>
    <row r="111" spans="1:24" ht="15">
      <c r="A111" s="88">
        <f t="shared" si="1"/>
        <v>100</v>
      </c>
      <c r="B111" s="88" t="s">
        <v>216</v>
      </c>
      <c r="C111" s="88" t="s">
        <v>217</v>
      </c>
      <c r="D111" s="88" t="s">
        <v>142</v>
      </c>
      <c r="E111" s="88"/>
      <c r="F111" s="88"/>
      <c r="G111" s="88" t="s">
        <v>143</v>
      </c>
      <c r="H111" s="88" t="s">
        <v>144</v>
      </c>
      <c r="I111" s="88" t="s">
        <v>145</v>
      </c>
      <c r="J111" s="88" t="s">
        <v>153</v>
      </c>
      <c r="K111" s="88" t="s">
        <v>147</v>
      </c>
      <c r="L111" s="89" t="s">
        <v>218</v>
      </c>
      <c r="M111" s="88">
        <v>1</v>
      </c>
      <c r="N111" s="89" t="s">
        <v>218</v>
      </c>
      <c r="O111" s="89" t="s">
        <v>214</v>
      </c>
      <c r="P111" s="89" t="s">
        <v>214</v>
      </c>
      <c r="Q111" s="88">
        <v>6815.620088</v>
      </c>
      <c r="R111" s="88">
        <v>10000</v>
      </c>
      <c r="S111" s="90">
        <v>99.985454</v>
      </c>
      <c r="T111" s="88">
        <v>0</v>
      </c>
      <c r="U111" s="91">
        <v>68146286.99488553</v>
      </c>
      <c r="V111" s="92" t="s">
        <v>219</v>
      </c>
      <c r="W111" s="92" t="s">
        <v>219</v>
      </c>
      <c r="X111" s="88" t="s">
        <v>142</v>
      </c>
    </row>
    <row r="112" spans="1:24" ht="15">
      <c r="A112" s="88">
        <f t="shared" si="1"/>
        <v>101</v>
      </c>
      <c r="B112" s="88" t="s">
        <v>216</v>
      </c>
      <c r="C112" s="88" t="s">
        <v>217</v>
      </c>
      <c r="D112" s="88" t="s">
        <v>142</v>
      </c>
      <c r="E112" s="88"/>
      <c r="F112" s="88"/>
      <c r="G112" s="88" t="s">
        <v>143</v>
      </c>
      <c r="H112" s="88" t="s">
        <v>144</v>
      </c>
      <c r="I112" s="88" t="s">
        <v>145</v>
      </c>
      <c r="J112" s="88" t="s">
        <v>154</v>
      </c>
      <c r="K112" s="88" t="s">
        <v>147</v>
      </c>
      <c r="L112" s="89" t="s">
        <v>218</v>
      </c>
      <c r="M112" s="88">
        <v>1</v>
      </c>
      <c r="N112" s="89" t="s">
        <v>218</v>
      </c>
      <c r="O112" s="89" t="s">
        <v>214</v>
      </c>
      <c r="P112" s="89" t="s">
        <v>214</v>
      </c>
      <c r="Q112" s="88">
        <v>1023.724509</v>
      </c>
      <c r="R112" s="88">
        <v>10000</v>
      </c>
      <c r="S112" s="90">
        <v>99.985454</v>
      </c>
      <c r="T112" s="88">
        <v>0</v>
      </c>
      <c r="U112" s="91">
        <v>10235755.997732526</v>
      </c>
      <c r="V112" s="92" t="s">
        <v>219</v>
      </c>
      <c r="W112" s="92" t="s">
        <v>219</v>
      </c>
      <c r="X112" s="88" t="s">
        <v>142</v>
      </c>
    </row>
    <row r="113" spans="1:24" ht="15">
      <c r="A113" s="88">
        <f t="shared" si="1"/>
        <v>102</v>
      </c>
      <c r="B113" s="88" t="s">
        <v>216</v>
      </c>
      <c r="C113" s="88" t="s">
        <v>217</v>
      </c>
      <c r="D113" s="88" t="s">
        <v>142</v>
      </c>
      <c r="E113" s="88"/>
      <c r="F113" s="88"/>
      <c r="G113" s="88" t="s">
        <v>143</v>
      </c>
      <c r="H113" s="88" t="s">
        <v>144</v>
      </c>
      <c r="I113" s="88" t="s">
        <v>145</v>
      </c>
      <c r="J113" s="88" t="s">
        <v>155</v>
      </c>
      <c r="K113" s="88" t="s">
        <v>147</v>
      </c>
      <c r="L113" s="89" t="s">
        <v>218</v>
      </c>
      <c r="M113" s="88">
        <v>1</v>
      </c>
      <c r="N113" s="89" t="s">
        <v>218</v>
      </c>
      <c r="O113" s="89" t="s">
        <v>214</v>
      </c>
      <c r="P113" s="89" t="s">
        <v>214</v>
      </c>
      <c r="Q113" s="88">
        <v>76724.571479</v>
      </c>
      <c r="R113" s="88">
        <v>10000</v>
      </c>
      <c r="S113" s="90">
        <v>99.985454</v>
      </c>
      <c r="T113" s="88">
        <v>0</v>
      </c>
      <c r="U113" s="91">
        <v>767134112.5326444</v>
      </c>
      <c r="V113" s="92" t="s">
        <v>219</v>
      </c>
      <c r="W113" s="92" t="s">
        <v>219</v>
      </c>
      <c r="X113" s="88" t="s">
        <v>142</v>
      </c>
    </row>
    <row r="114" spans="1:24" ht="15">
      <c r="A114" s="88">
        <f t="shared" si="1"/>
        <v>103</v>
      </c>
      <c r="B114" s="88" t="s">
        <v>220</v>
      </c>
      <c r="C114" s="88" t="s">
        <v>221</v>
      </c>
      <c r="D114" s="88" t="s">
        <v>142</v>
      </c>
      <c r="E114" s="88"/>
      <c r="F114" s="88"/>
      <c r="G114" s="88" t="s">
        <v>143</v>
      </c>
      <c r="H114" s="88" t="s">
        <v>144</v>
      </c>
      <c r="I114" s="88" t="s">
        <v>145</v>
      </c>
      <c r="J114" s="88" t="s">
        <v>146</v>
      </c>
      <c r="K114" s="88" t="s">
        <v>147</v>
      </c>
      <c r="L114" s="89" t="s">
        <v>222</v>
      </c>
      <c r="M114" s="88">
        <v>3</v>
      </c>
      <c r="N114" s="89" t="s">
        <v>222</v>
      </c>
      <c r="O114" s="89" t="s">
        <v>218</v>
      </c>
      <c r="P114" s="89" t="s">
        <v>218</v>
      </c>
      <c r="Q114" s="88">
        <v>208904.692875</v>
      </c>
      <c r="R114" s="88">
        <v>10000</v>
      </c>
      <c r="S114" s="90">
        <v>99.954322</v>
      </c>
      <c r="T114" s="88">
        <v>0</v>
      </c>
      <c r="U114" s="91">
        <v>2088092698.9075983</v>
      </c>
      <c r="V114" s="92" t="s">
        <v>223</v>
      </c>
      <c r="W114" s="92" t="s">
        <v>223</v>
      </c>
      <c r="X114" s="88" t="s">
        <v>142</v>
      </c>
    </row>
    <row r="115" spans="1:24" ht="15">
      <c r="A115" s="88">
        <f t="shared" si="1"/>
        <v>104</v>
      </c>
      <c r="B115" s="88" t="s">
        <v>220</v>
      </c>
      <c r="C115" s="88" t="s">
        <v>221</v>
      </c>
      <c r="D115" s="88" t="s">
        <v>142</v>
      </c>
      <c r="E115" s="88"/>
      <c r="F115" s="88"/>
      <c r="G115" s="88" t="s">
        <v>143</v>
      </c>
      <c r="H115" s="88" t="s">
        <v>144</v>
      </c>
      <c r="I115" s="88" t="s">
        <v>145</v>
      </c>
      <c r="J115" s="88" t="s">
        <v>151</v>
      </c>
      <c r="K115" s="88" t="s">
        <v>147</v>
      </c>
      <c r="L115" s="89" t="s">
        <v>222</v>
      </c>
      <c r="M115" s="88">
        <v>3</v>
      </c>
      <c r="N115" s="89" t="s">
        <v>222</v>
      </c>
      <c r="O115" s="89" t="s">
        <v>218</v>
      </c>
      <c r="P115" s="89" t="s">
        <v>218</v>
      </c>
      <c r="Q115" s="88">
        <v>200.895764</v>
      </c>
      <c r="R115" s="88">
        <v>10000</v>
      </c>
      <c r="S115" s="90">
        <v>99.954322</v>
      </c>
      <c r="T115" s="88">
        <v>0</v>
      </c>
      <c r="U115" s="91">
        <v>2008039.9931506992</v>
      </c>
      <c r="V115" s="92" t="s">
        <v>223</v>
      </c>
      <c r="W115" s="92" t="s">
        <v>223</v>
      </c>
      <c r="X115" s="88" t="s">
        <v>142</v>
      </c>
    </row>
    <row r="116" spans="1:24" ht="15">
      <c r="A116" s="88">
        <f t="shared" si="1"/>
        <v>105</v>
      </c>
      <c r="B116" s="88" t="s">
        <v>220</v>
      </c>
      <c r="C116" s="88" t="s">
        <v>221</v>
      </c>
      <c r="D116" s="88" t="s">
        <v>142</v>
      </c>
      <c r="E116" s="88"/>
      <c r="F116" s="88"/>
      <c r="G116" s="88" t="s">
        <v>143</v>
      </c>
      <c r="H116" s="88" t="s">
        <v>144</v>
      </c>
      <c r="I116" s="88" t="s">
        <v>145</v>
      </c>
      <c r="J116" s="88" t="s">
        <v>152</v>
      </c>
      <c r="K116" s="88" t="s">
        <v>147</v>
      </c>
      <c r="L116" s="89" t="s">
        <v>222</v>
      </c>
      <c r="M116" s="88">
        <v>3</v>
      </c>
      <c r="N116" s="89" t="s">
        <v>222</v>
      </c>
      <c r="O116" s="89" t="s">
        <v>218</v>
      </c>
      <c r="P116" s="89" t="s">
        <v>218</v>
      </c>
      <c r="Q116" s="88">
        <v>18812.653097</v>
      </c>
      <c r="R116" s="88">
        <v>10000</v>
      </c>
      <c r="S116" s="90">
        <v>99.954322</v>
      </c>
      <c r="T116" s="88">
        <v>0</v>
      </c>
      <c r="U116" s="91">
        <v>188040598.9846872</v>
      </c>
      <c r="V116" s="92" t="s">
        <v>223</v>
      </c>
      <c r="W116" s="92" t="s">
        <v>223</v>
      </c>
      <c r="X116" s="88" t="s">
        <v>142</v>
      </c>
    </row>
    <row r="117" spans="1:24" ht="15">
      <c r="A117" s="88">
        <f t="shared" si="1"/>
        <v>106</v>
      </c>
      <c r="B117" s="88" t="s">
        <v>220</v>
      </c>
      <c r="C117" s="88" t="s">
        <v>221</v>
      </c>
      <c r="D117" s="88" t="s">
        <v>142</v>
      </c>
      <c r="E117" s="88"/>
      <c r="F117" s="88"/>
      <c r="G117" s="88" t="s">
        <v>143</v>
      </c>
      <c r="H117" s="88" t="s">
        <v>144</v>
      </c>
      <c r="I117" s="88" t="s">
        <v>145</v>
      </c>
      <c r="J117" s="88" t="s">
        <v>153</v>
      </c>
      <c r="K117" s="88" t="s">
        <v>147</v>
      </c>
      <c r="L117" s="89" t="s">
        <v>222</v>
      </c>
      <c r="M117" s="88">
        <v>3</v>
      </c>
      <c r="N117" s="89" t="s">
        <v>222</v>
      </c>
      <c r="O117" s="89" t="s">
        <v>218</v>
      </c>
      <c r="P117" s="89" t="s">
        <v>218</v>
      </c>
      <c r="Q117" s="88">
        <v>5809.592291</v>
      </c>
      <c r="R117" s="88">
        <v>10000</v>
      </c>
      <c r="S117" s="90">
        <v>99.954322</v>
      </c>
      <c r="T117" s="88">
        <v>0</v>
      </c>
      <c r="U117" s="91">
        <v>58069385.99376339</v>
      </c>
      <c r="V117" s="92" t="s">
        <v>223</v>
      </c>
      <c r="W117" s="92" t="s">
        <v>223</v>
      </c>
      <c r="X117" s="88" t="s">
        <v>142</v>
      </c>
    </row>
    <row r="118" spans="1:24" ht="15">
      <c r="A118" s="88">
        <f t="shared" si="1"/>
        <v>107</v>
      </c>
      <c r="B118" s="88" t="s">
        <v>220</v>
      </c>
      <c r="C118" s="88" t="s">
        <v>221</v>
      </c>
      <c r="D118" s="88" t="s">
        <v>142</v>
      </c>
      <c r="E118" s="88"/>
      <c r="F118" s="88"/>
      <c r="G118" s="88" t="s">
        <v>143</v>
      </c>
      <c r="H118" s="88" t="s">
        <v>144</v>
      </c>
      <c r="I118" s="88" t="s">
        <v>145</v>
      </c>
      <c r="J118" s="88" t="s">
        <v>154</v>
      </c>
      <c r="K118" s="88" t="s">
        <v>147</v>
      </c>
      <c r="L118" s="89" t="s">
        <v>222</v>
      </c>
      <c r="M118" s="88">
        <v>3</v>
      </c>
      <c r="N118" s="89" t="s">
        <v>222</v>
      </c>
      <c r="O118" s="89" t="s">
        <v>218</v>
      </c>
      <c r="P118" s="89" t="s">
        <v>218</v>
      </c>
      <c r="Q118" s="88">
        <v>872.616391</v>
      </c>
      <c r="R118" s="88">
        <v>10000</v>
      </c>
      <c r="S118" s="90">
        <v>99.954322</v>
      </c>
      <c r="T118" s="88">
        <v>0</v>
      </c>
      <c r="U118" s="91">
        <v>8722177.993791984</v>
      </c>
      <c r="V118" s="92" t="s">
        <v>223</v>
      </c>
      <c r="W118" s="92" t="s">
        <v>223</v>
      </c>
      <c r="X118" s="88" t="s">
        <v>142</v>
      </c>
    </row>
    <row r="119" spans="1:24" ht="15">
      <c r="A119" s="88">
        <f t="shared" si="1"/>
        <v>108</v>
      </c>
      <c r="B119" s="88" t="s">
        <v>220</v>
      </c>
      <c r="C119" s="88" t="s">
        <v>221</v>
      </c>
      <c r="D119" s="88" t="s">
        <v>142</v>
      </c>
      <c r="E119" s="88"/>
      <c r="F119" s="88"/>
      <c r="G119" s="88" t="s">
        <v>143</v>
      </c>
      <c r="H119" s="88" t="s">
        <v>144</v>
      </c>
      <c r="I119" s="88" t="s">
        <v>145</v>
      </c>
      <c r="J119" s="88" t="s">
        <v>155</v>
      </c>
      <c r="K119" s="88" t="s">
        <v>147</v>
      </c>
      <c r="L119" s="89" t="s">
        <v>222</v>
      </c>
      <c r="M119" s="88">
        <v>3</v>
      </c>
      <c r="N119" s="89" t="s">
        <v>222</v>
      </c>
      <c r="O119" s="89" t="s">
        <v>218</v>
      </c>
      <c r="P119" s="89" t="s">
        <v>218</v>
      </c>
      <c r="Q119" s="88">
        <v>65399.549578</v>
      </c>
      <c r="R119" s="88">
        <v>10000</v>
      </c>
      <c r="S119" s="90">
        <v>99.954322</v>
      </c>
      <c r="T119" s="88">
        <v>0</v>
      </c>
      <c r="U119" s="91">
        <v>653696765.2870268</v>
      </c>
      <c r="V119" s="92" t="s">
        <v>223</v>
      </c>
      <c r="W119" s="92" t="s">
        <v>223</v>
      </c>
      <c r="X119" s="88" t="s">
        <v>142</v>
      </c>
    </row>
    <row r="120" spans="1:24" ht="15">
      <c r="A120" s="88">
        <f t="shared" si="1"/>
        <v>109</v>
      </c>
      <c r="B120" s="88" t="s">
        <v>220</v>
      </c>
      <c r="C120" s="88" t="s">
        <v>221</v>
      </c>
      <c r="D120" s="88" t="s">
        <v>142</v>
      </c>
      <c r="E120" s="88"/>
      <c r="F120" s="88"/>
      <c r="G120" s="88" t="s">
        <v>143</v>
      </c>
      <c r="H120" s="88" t="s">
        <v>144</v>
      </c>
      <c r="I120" s="88" t="s">
        <v>145</v>
      </c>
      <c r="J120" s="88" t="s">
        <v>146</v>
      </c>
      <c r="K120" s="88" t="s">
        <v>147</v>
      </c>
      <c r="L120" s="89" t="s">
        <v>222</v>
      </c>
      <c r="M120" s="88">
        <v>3</v>
      </c>
      <c r="N120" s="89" t="s">
        <v>222</v>
      </c>
      <c r="O120" s="89" t="s">
        <v>218</v>
      </c>
      <c r="P120" s="89" t="s">
        <v>218</v>
      </c>
      <c r="Q120" s="88">
        <v>36279.781656</v>
      </c>
      <c r="R120" s="88">
        <v>10000</v>
      </c>
      <c r="S120" s="90">
        <v>99.953994</v>
      </c>
      <c r="T120" s="88">
        <v>0</v>
      </c>
      <c r="U120" s="91">
        <v>362630906.9983582</v>
      </c>
      <c r="V120" s="92" t="s">
        <v>224</v>
      </c>
      <c r="W120" s="92" t="s">
        <v>224</v>
      </c>
      <c r="X120" s="88" t="s">
        <v>142</v>
      </c>
    </row>
    <row r="121" spans="1:24" ht="15">
      <c r="A121" s="88">
        <f t="shared" si="1"/>
        <v>110</v>
      </c>
      <c r="B121" s="88" t="s">
        <v>220</v>
      </c>
      <c r="C121" s="88" t="s">
        <v>221</v>
      </c>
      <c r="D121" s="88" t="s">
        <v>142</v>
      </c>
      <c r="E121" s="88"/>
      <c r="F121" s="88"/>
      <c r="G121" s="88" t="s">
        <v>143</v>
      </c>
      <c r="H121" s="88" t="s">
        <v>144</v>
      </c>
      <c r="I121" s="88" t="s">
        <v>145</v>
      </c>
      <c r="J121" s="88" t="s">
        <v>151</v>
      </c>
      <c r="K121" s="88" t="s">
        <v>147</v>
      </c>
      <c r="L121" s="89" t="s">
        <v>222</v>
      </c>
      <c r="M121" s="88">
        <v>3</v>
      </c>
      <c r="N121" s="89" t="s">
        <v>222</v>
      </c>
      <c r="O121" s="89" t="s">
        <v>218</v>
      </c>
      <c r="P121" s="89" t="s">
        <v>218</v>
      </c>
      <c r="Q121" s="88">
        <v>34.888851</v>
      </c>
      <c r="R121" s="88">
        <v>10000</v>
      </c>
      <c r="S121" s="90">
        <v>99.953994</v>
      </c>
      <c r="T121" s="88">
        <v>0</v>
      </c>
      <c r="U121" s="91">
        <v>348727.9995845347</v>
      </c>
      <c r="V121" s="92" t="s">
        <v>224</v>
      </c>
      <c r="W121" s="92" t="s">
        <v>224</v>
      </c>
      <c r="X121" s="88" t="s">
        <v>142</v>
      </c>
    </row>
    <row r="122" spans="1:24" ht="15">
      <c r="A122" s="88">
        <f t="shared" si="1"/>
        <v>111</v>
      </c>
      <c r="B122" s="88" t="s">
        <v>220</v>
      </c>
      <c r="C122" s="88" t="s">
        <v>221</v>
      </c>
      <c r="D122" s="88" t="s">
        <v>142</v>
      </c>
      <c r="E122" s="88"/>
      <c r="F122" s="88"/>
      <c r="G122" s="88" t="s">
        <v>143</v>
      </c>
      <c r="H122" s="88" t="s">
        <v>144</v>
      </c>
      <c r="I122" s="88" t="s">
        <v>145</v>
      </c>
      <c r="J122" s="88" t="s">
        <v>152</v>
      </c>
      <c r="K122" s="88" t="s">
        <v>147</v>
      </c>
      <c r="L122" s="89" t="s">
        <v>222</v>
      </c>
      <c r="M122" s="88">
        <v>3</v>
      </c>
      <c r="N122" s="89" t="s">
        <v>222</v>
      </c>
      <c r="O122" s="89" t="s">
        <v>218</v>
      </c>
      <c r="P122" s="89" t="s">
        <v>218</v>
      </c>
      <c r="Q122" s="88">
        <v>3267.130783</v>
      </c>
      <c r="R122" s="88">
        <v>10000</v>
      </c>
      <c r="S122" s="90">
        <v>99.953994</v>
      </c>
      <c r="T122" s="88">
        <v>0</v>
      </c>
      <c r="U122" s="91">
        <v>32656276.996242855</v>
      </c>
      <c r="V122" s="92" t="s">
        <v>224</v>
      </c>
      <c r="W122" s="92" t="s">
        <v>224</v>
      </c>
      <c r="X122" s="88" t="s">
        <v>142</v>
      </c>
    </row>
    <row r="123" spans="1:24" ht="15">
      <c r="A123" s="88">
        <f t="shared" si="1"/>
        <v>112</v>
      </c>
      <c r="B123" s="88" t="s">
        <v>220</v>
      </c>
      <c r="C123" s="88" t="s">
        <v>221</v>
      </c>
      <c r="D123" s="88" t="s">
        <v>142</v>
      </c>
      <c r="E123" s="88"/>
      <c r="F123" s="88"/>
      <c r="G123" s="88" t="s">
        <v>143</v>
      </c>
      <c r="H123" s="88" t="s">
        <v>144</v>
      </c>
      <c r="I123" s="88" t="s">
        <v>145</v>
      </c>
      <c r="J123" s="88" t="s">
        <v>153</v>
      </c>
      <c r="K123" s="88" t="s">
        <v>147</v>
      </c>
      <c r="L123" s="89" t="s">
        <v>222</v>
      </c>
      <c r="M123" s="88">
        <v>3</v>
      </c>
      <c r="N123" s="89" t="s">
        <v>222</v>
      </c>
      <c r="O123" s="89" t="s">
        <v>218</v>
      </c>
      <c r="P123" s="89" t="s">
        <v>218</v>
      </c>
      <c r="Q123" s="88">
        <v>1008.932571</v>
      </c>
      <c r="R123" s="88">
        <v>10000</v>
      </c>
      <c r="S123" s="90">
        <v>99.953994</v>
      </c>
      <c r="T123" s="88">
        <v>0</v>
      </c>
      <c r="U123" s="91">
        <v>10084683.99261734</v>
      </c>
      <c r="V123" s="92" t="s">
        <v>224</v>
      </c>
      <c r="W123" s="92" t="s">
        <v>224</v>
      </c>
      <c r="X123" s="88" t="s">
        <v>142</v>
      </c>
    </row>
    <row r="124" spans="1:24" ht="15">
      <c r="A124" s="88">
        <f t="shared" si="1"/>
        <v>113</v>
      </c>
      <c r="B124" s="88" t="s">
        <v>220</v>
      </c>
      <c r="C124" s="88" t="s">
        <v>221</v>
      </c>
      <c r="D124" s="88" t="s">
        <v>142</v>
      </c>
      <c r="E124" s="88"/>
      <c r="F124" s="88"/>
      <c r="G124" s="88" t="s">
        <v>143</v>
      </c>
      <c r="H124" s="88" t="s">
        <v>144</v>
      </c>
      <c r="I124" s="88" t="s">
        <v>145</v>
      </c>
      <c r="J124" s="88" t="s">
        <v>154</v>
      </c>
      <c r="K124" s="88" t="s">
        <v>147</v>
      </c>
      <c r="L124" s="89" t="s">
        <v>222</v>
      </c>
      <c r="M124" s="88">
        <v>3</v>
      </c>
      <c r="N124" s="89" t="s">
        <v>222</v>
      </c>
      <c r="O124" s="89" t="s">
        <v>218</v>
      </c>
      <c r="P124" s="89" t="s">
        <v>218</v>
      </c>
      <c r="Q124" s="88">
        <v>151.544419</v>
      </c>
      <c r="R124" s="88">
        <v>10000</v>
      </c>
      <c r="S124" s="90">
        <v>99.953994</v>
      </c>
      <c r="T124" s="88">
        <v>0</v>
      </c>
      <c r="U124" s="91">
        <v>1514746.9914119714</v>
      </c>
      <c r="V124" s="92" t="s">
        <v>224</v>
      </c>
      <c r="W124" s="92" t="s">
        <v>224</v>
      </c>
      <c r="X124" s="88" t="s">
        <v>142</v>
      </c>
    </row>
    <row r="125" spans="1:24" ht="15">
      <c r="A125" s="88">
        <f t="shared" si="1"/>
        <v>114</v>
      </c>
      <c r="B125" s="88" t="s">
        <v>220</v>
      </c>
      <c r="C125" s="88" t="s">
        <v>221</v>
      </c>
      <c r="D125" s="88" t="s">
        <v>142</v>
      </c>
      <c r="E125" s="88"/>
      <c r="F125" s="88"/>
      <c r="G125" s="88" t="s">
        <v>143</v>
      </c>
      <c r="H125" s="88" t="s">
        <v>144</v>
      </c>
      <c r="I125" s="88" t="s">
        <v>145</v>
      </c>
      <c r="J125" s="88" t="s">
        <v>155</v>
      </c>
      <c r="K125" s="88" t="s">
        <v>147</v>
      </c>
      <c r="L125" s="89" t="s">
        <v>222</v>
      </c>
      <c r="M125" s="88">
        <v>3</v>
      </c>
      <c r="N125" s="89" t="s">
        <v>222</v>
      </c>
      <c r="O125" s="89" t="s">
        <v>218</v>
      </c>
      <c r="P125" s="89" t="s">
        <v>218</v>
      </c>
      <c r="Q125" s="88">
        <v>11357.721716</v>
      </c>
      <c r="R125" s="88">
        <v>10000</v>
      </c>
      <c r="S125" s="90">
        <v>99.953994</v>
      </c>
      <c r="T125" s="88">
        <v>0</v>
      </c>
      <c r="U125" s="91">
        <v>113524964.5756035</v>
      </c>
      <c r="V125" s="92" t="s">
        <v>224</v>
      </c>
      <c r="W125" s="92" t="s">
        <v>224</v>
      </c>
      <c r="X125" s="88" t="s">
        <v>142</v>
      </c>
    </row>
    <row r="126" spans="1:24" ht="15">
      <c r="A126" s="88">
        <f t="shared" si="1"/>
        <v>115</v>
      </c>
      <c r="B126" s="88" t="s">
        <v>225</v>
      </c>
      <c r="C126" s="88" t="s">
        <v>226</v>
      </c>
      <c r="D126" s="88" t="s">
        <v>142</v>
      </c>
      <c r="E126" s="88"/>
      <c r="F126" s="88"/>
      <c r="G126" s="88" t="s">
        <v>143</v>
      </c>
      <c r="H126" s="88" t="s">
        <v>144</v>
      </c>
      <c r="I126" s="88" t="s">
        <v>145</v>
      </c>
      <c r="J126" s="88" t="s">
        <v>146</v>
      </c>
      <c r="K126" s="88" t="s">
        <v>147</v>
      </c>
      <c r="L126" s="89" t="s">
        <v>227</v>
      </c>
      <c r="M126" s="88">
        <v>1</v>
      </c>
      <c r="N126" s="89" t="s">
        <v>227</v>
      </c>
      <c r="O126" s="89" t="s">
        <v>222</v>
      </c>
      <c r="P126" s="89" t="s">
        <v>222</v>
      </c>
      <c r="Q126" s="88">
        <v>245254.109516</v>
      </c>
      <c r="R126" s="88">
        <v>10000</v>
      </c>
      <c r="S126" s="90">
        <v>99.984523</v>
      </c>
      <c r="T126" s="88">
        <v>0</v>
      </c>
      <c r="U126" s="91">
        <v>2452161513.9031773</v>
      </c>
      <c r="V126" s="92" t="s">
        <v>228</v>
      </c>
      <c r="W126" s="92" t="s">
        <v>228</v>
      </c>
      <c r="X126" s="88" t="s">
        <v>142</v>
      </c>
    </row>
    <row r="127" spans="1:24" ht="15">
      <c r="A127" s="88">
        <f t="shared" si="1"/>
        <v>116</v>
      </c>
      <c r="B127" s="88" t="s">
        <v>225</v>
      </c>
      <c r="C127" s="88" t="s">
        <v>226</v>
      </c>
      <c r="D127" s="88" t="s">
        <v>142</v>
      </c>
      <c r="E127" s="88"/>
      <c r="F127" s="88"/>
      <c r="G127" s="88" t="s">
        <v>143</v>
      </c>
      <c r="H127" s="88" t="s">
        <v>144</v>
      </c>
      <c r="I127" s="88" t="s">
        <v>145</v>
      </c>
      <c r="J127" s="88" t="s">
        <v>151</v>
      </c>
      <c r="K127" s="88" t="s">
        <v>147</v>
      </c>
      <c r="L127" s="89" t="s">
        <v>227</v>
      </c>
      <c r="M127" s="88">
        <v>1</v>
      </c>
      <c r="N127" s="89" t="s">
        <v>227</v>
      </c>
      <c r="O127" s="89" t="s">
        <v>222</v>
      </c>
      <c r="P127" s="89" t="s">
        <v>222</v>
      </c>
      <c r="Q127" s="88">
        <v>235.851502</v>
      </c>
      <c r="R127" s="88">
        <v>10000</v>
      </c>
      <c r="S127" s="90">
        <v>99.984523</v>
      </c>
      <c r="T127" s="88">
        <v>0</v>
      </c>
      <c r="U127" s="91">
        <v>2358149.991215246</v>
      </c>
      <c r="V127" s="92" t="s">
        <v>228</v>
      </c>
      <c r="W127" s="92" t="s">
        <v>228</v>
      </c>
      <c r="X127" s="88" t="s">
        <v>142</v>
      </c>
    </row>
    <row r="128" spans="1:24" ht="15">
      <c r="A128" s="88">
        <f t="shared" si="1"/>
        <v>117</v>
      </c>
      <c r="B128" s="88" t="s">
        <v>225</v>
      </c>
      <c r="C128" s="88" t="s">
        <v>226</v>
      </c>
      <c r="D128" s="88" t="s">
        <v>142</v>
      </c>
      <c r="E128" s="88"/>
      <c r="F128" s="88"/>
      <c r="G128" s="88" t="s">
        <v>143</v>
      </c>
      <c r="H128" s="88" t="s">
        <v>144</v>
      </c>
      <c r="I128" s="88" t="s">
        <v>145</v>
      </c>
      <c r="J128" s="88" t="s">
        <v>152</v>
      </c>
      <c r="K128" s="88" t="s">
        <v>147</v>
      </c>
      <c r="L128" s="89" t="s">
        <v>227</v>
      </c>
      <c r="M128" s="88">
        <v>1</v>
      </c>
      <c r="N128" s="89" t="s">
        <v>227</v>
      </c>
      <c r="O128" s="89" t="s">
        <v>222</v>
      </c>
      <c r="P128" s="89" t="s">
        <v>222</v>
      </c>
      <c r="Q128" s="88">
        <v>22086.054771</v>
      </c>
      <c r="R128" s="88">
        <v>10000</v>
      </c>
      <c r="S128" s="90">
        <v>99.984523</v>
      </c>
      <c r="T128" s="88">
        <v>0</v>
      </c>
      <c r="U128" s="91">
        <v>220826364.9905146</v>
      </c>
      <c r="V128" s="92" t="s">
        <v>228</v>
      </c>
      <c r="W128" s="92" t="s">
        <v>228</v>
      </c>
      <c r="X128" s="88" t="s">
        <v>142</v>
      </c>
    </row>
    <row r="129" spans="1:24" ht="15">
      <c r="A129" s="88">
        <f t="shared" si="1"/>
        <v>118</v>
      </c>
      <c r="B129" s="88" t="s">
        <v>225</v>
      </c>
      <c r="C129" s="88" t="s">
        <v>226</v>
      </c>
      <c r="D129" s="88" t="s">
        <v>142</v>
      </c>
      <c r="E129" s="88"/>
      <c r="F129" s="88"/>
      <c r="G129" s="88" t="s">
        <v>143</v>
      </c>
      <c r="H129" s="88" t="s">
        <v>144</v>
      </c>
      <c r="I129" s="88" t="s">
        <v>145</v>
      </c>
      <c r="J129" s="88" t="s">
        <v>153</v>
      </c>
      <c r="K129" s="88" t="s">
        <v>147</v>
      </c>
      <c r="L129" s="89" t="s">
        <v>227</v>
      </c>
      <c r="M129" s="88">
        <v>1</v>
      </c>
      <c r="N129" s="89" t="s">
        <v>227</v>
      </c>
      <c r="O129" s="89" t="s">
        <v>222</v>
      </c>
      <c r="P129" s="89" t="s">
        <v>222</v>
      </c>
      <c r="Q129" s="88">
        <v>6820.461406</v>
      </c>
      <c r="R129" s="88">
        <v>10000</v>
      </c>
      <c r="S129" s="90">
        <v>99.984523</v>
      </c>
      <c r="T129" s="88">
        <v>0</v>
      </c>
      <c r="U129" s="91">
        <v>68194057.99095917</v>
      </c>
      <c r="V129" s="92" t="s">
        <v>228</v>
      </c>
      <c r="W129" s="92" t="s">
        <v>228</v>
      </c>
      <c r="X129" s="88" t="s">
        <v>142</v>
      </c>
    </row>
    <row r="130" spans="1:24" ht="15">
      <c r="A130" s="88">
        <f t="shared" si="1"/>
        <v>119</v>
      </c>
      <c r="B130" s="88" t="s">
        <v>225</v>
      </c>
      <c r="C130" s="88" t="s">
        <v>226</v>
      </c>
      <c r="D130" s="88" t="s">
        <v>142</v>
      </c>
      <c r="E130" s="88"/>
      <c r="F130" s="88"/>
      <c r="G130" s="88" t="s">
        <v>143</v>
      </c>
      <c r="H130" s="88" t="s">
        <v>144</v>
      </c>
      <c r="I130" s="88" t="s">
        <v>145</v>
      </c>
      <c r="J130" s="88" t="s">
        <v>154</v>
      </c>
      <c r="K130" s="88" t="s">
        <v>147</v>
      </c>
      <c r="L130" s="89" t="s">
        <v>227</v>
      </c>
      <c r="M130" s="88">
        <v>1</v>
      </c>
      <c r="N130" s="89" t="s">
        <v>227</v>
      </c>
      <c r="O130" s="89" t="s">
        <v>222</v>
      </c>
      <c r="P130" s="89" t="s">
        <v>222</v>
      </c>
      <c r="Q130" s="88">
        <v>1024.451654</v>
      </c>
      <c r="R130" s="88">
        <v>10000</v>
      </c>
      <c r="S130" s="90">
        <v>99.984523</v>
      </c>
      <c r="T130" s="88">
        <v>0</v>
      </c>
      <c r="U130" s="91">
        <v>10242930.990028394</v>
      </c>
      <c r="V130" s="92" t="s">
        <v>228</v>
      </c>
      <c r="W130" s="92" t="s">
        <v>228</v>
      </c>
      <c r="X130" s="88" t="s">
        <v>142</v>
      </c>
    </row>
    <row r="131" spans="1:24" ht="15">
      <c r="A131" s="88">
        <f t="shared" si="1"/>
        <v>120</v>
      </c>
      <c r="B131" s="88" t="s">
        <v>225</v>
      </c>
      <c r="C131" s="88" t="s">
        <v>226</v>
      </c>
      <c r="D131" s="88" t="s">
        <v>142</v>
      </c>
      <c r="E131" s="88"/>
      <c r="F131" s="88"/>
      <c r="G131" s="88" t="s">
        <v>143</v>
      </c>
      <c r="H131" s="88" t="s">
        <v>144</v>
      </c>
      <c r="I131" s="88" t="s">
        <v>145</v>
      </c>
      <c r="J131" s="88" t="s">
        <v>155</v>
      </c>
      <c r="K131" s="88" t="s">
        <v>147</v>
      </c>
      <c r="L131" s="89" t="s">
        <v>227</v>
      </c>
      <c r="M131" s="88">
        <v>1</v>
      </c>
      <c r="N131" s="89" t="s">
        <v>227</v>
      </c>
      <c r="O131" s="89" t="s">
        <v>222</v>
      </c>
      <c r="P131" s="89" t="s">
        <v>222</v>
      </c>
      <c r="Q131" s="88">
        <v>76779.071148</v>
      </c>
      <c r="R131" s="88">
        <v>10000</v>
      </c>
      <c r="S131" s="90">
        <v>99.984523</v>
      </c>
      <c r="T131" s="88">
        <v>0</v>
      </c>
      <c r="U131" s="91">
        <v>767671880.0509098</v>
      </c>
      <c r="V131" s="92" t="s">
        <v>228</v>
      </c>
      <c r="W131" s="92" t="s">
        <v>228</v>
      </c>
      <c r="X131" s="88" t="s">
        <v>142</v>
      </c>
    </row>
    <row r="132" spans="1:24" ht="15">
      <c r="A132" s="88">
        <f t="shared" si="1"/>
        <v>121</v>
      </c>
      <c r="B132" s="88" t="s">
        <v>229</v>
      </c>
      <c r="C132" s="88" t="s">
        <v>230</v>
      </c>
      <c r="D132" s="88" t="s">
        <v>142</v>
      </c>
      <c r="E132" s="88"/>
      <c r="F132" s="88"/>
      <c r="G132" s="88" t="s">
        <v>143</v>
      </c>
      <c r="H132" s="88" t="s">
        <v>144</v>
      </c>
      <c r="I132" s="88" t="s">
        <v>145</v>
      </c>
      <c r="J132" s="88" t="s">
        <v>146</v>
      </c>
      <c r="K132" s="88" t="s">
        <v>147</v>
      </c>
      <c r="L132" s="89" t="s">
        <v>231</v>
      </c>
      <c r="M132" s="88">
        <v>1</v>
      </c>
      <c r="N132" s="89" t="s">
        <v>231</v>
      </c>
      <c r="O132" s="89" t="s">
        <v>227</v>
      </c>
      <c r="P132" s="89" t="s">
        <v>227</v>
      </c>
      <c r="Q132" s="88">
        <v>245288.926604</v>
      </c>
      <c r="R132" s="88">
        <v>10000</v>
      </c>
      <c r="S132" s="90">
        <v>99.984523</v>
      </c>
      <c r="T132" s="88">
        <v>0</v>
      </c>
      <c r="U132" s="91">
        <v>2452509630.8965616</v>
      </c>
      <c r="V132" s="92" t="s">
        <v>228</v>
      </c>
      <c r="W132" s="92" t="s">
        <v>228</v>
      </c>
      <c r="X132" s="88" t="s">
        <v>142</v>
      </c>
    </row>
    <row r="133" spans="1:24" ht="15">
      <c r="A133" s="88">
        <f t="shared" si="1"/>
        <v>122</v>
      </c>
      <c r="B133" s="88" t="s">
        <v>229</v>
      </c>
      <c r="C133" s="88" t="s">
        <v>230</v>
      </c>
      <c r="D133" s="88" t="s">
        <v>142</v>
      </c>
      <c r="E133" s="88"/>
      <c r="F133" s="88"/>
      <c r="G133" s="88" t="s">
        <v>143</v>
      </c>
      <c r="H133" s="88" t="s">
        <v>144</v>
      </c>
      <c r="I133" s="88" t="s">
        <v>145</v>
      </c>
      <c r="J133" s="88" t="s">
        <v>151</v>
      </c>
      <c r="K133" s="88" t="s">
        <v>147</v>
      </c>
      <c r="L133" s="89" t="s">
        <v>231</v>
      </c>
      <c r="M133" s="88">
        <v>1</v>
      </c>
      <c r="N133" s="89" t="s">
        <v>231</v>
      </c>
      <c r="O133" s="89" t="s">
        <v>227</v>
      </c>
      <c r="P133" s="89" t="s">
        <v>227</v>
      </c>
      <c r="Q133" s="88">
        <v>235.885208</v>
      </c>
      <c r="R133" s="88">
        <v>10000</v>
      </c>
      <c r="S133" s="90">
        <v>99.984523</v>
      </c>
      <c r="T133" s="88">
        <v>0</v>
      </c>
      <c r="U133" s="91">
        <v>2358486.999048267</v>
      </c>
      <c r="V133" s="92" t="s">
        <v>228</v>
      </c>
      <c r="W133" s="92" t="s">
        <v>228</v>
      </c>
      <c r="X133" s="88" t="s">
        <v>142</v>
      </c>
    </row>
    <row r="134" spans="1:24" ht="15">
      <c r="A134" s="88">
        <f t="shared" si="1"/>
        <v>123</v>
      </c>
      <c r="B134" s="88" t="s">
        <v>229</v>
      </c>
      <c r="C134" s="88" t="s">
        <v>230</v>
      </c>
      <c r="D134" s="88" t="s">
        <v>142</v>
      </c>
      <c r="E134" s="88"/>
      <c r="F134" s="88"/>
      <c r="G134" s="88" t="s">
        <v>143</v>
      </c>
      <c r="H134" s="88" t="s">
        <v>144</v>
      </c>
      <c r="I134" s="88" t="s">
        <v>145</v>
      </c>
      <c r="J134" s="88" t="s">
        <v>152</v>
      </c>
      <c r="K134" s="88" t="s">
        <v>147</v>
      </c>
      <c r="L134" s="89" t="s">
        <v>231</v>
      </c>
      <c r="M134" s="88">
        <v>1</v>
      </c>
      <c r="N134" s="89" t="s">
        <v>231</v>
      </c>
      <c r="O134" s="89" t="s">
        <v>227</v>
      </c>
      <c r="P134" s="89" t="s">
        <v>227</v>
      </c>
      <c r="Q134" s="88">
        <v>22089.190256</v>
      </c>
      <c r="R134" s="88">
        <v>10000</v>
      </c>
      <c r="S134" s="90">
        <v>99.984523</v>
      </c>
      <c r="T134" s="88">
        <v>0</v>
      </c>
      <c r="U134" s="91">
        <v>220857714.98770565</v>
      </c>
      <c r="V134" s="92" t="s">
        <v>228</v>
      </c>
      <c r="W134" s="92" t="s">
        <v>228</v>
      </c>
      <c r="X134" s="88" t="s">
        <v>142</v>
      </c>
    </row>
    <row r="135" spans="1:24" ht="15">
      <c r="A135" s="88">
        <f t="shared" si="1"/>
        <v>124</v>
      </c>
      <c r="B135" s="88" t="s">
        <v>229</v>
      </c>
      <c r="C135" s="88" t="s">
        <v>230</v>
      </c>
      <c r="D135" s="88" t="s">
        <v>142</v>
      </c>
      <c r="E135" s="88"/>
      <c r="F135" s="88"/>
      <c r="G135" s="88" t="s">
        <v>143</v>
      </c>
      <c r="H135" s="88" t="s">
        <v>144</v>
      </c>
      <c r="I135" s="88" t="s">
        <v>145</v>
      </c>
      <c r="J135" s="88" t="s">
        <v>153</v>
      </c>
      <c r="K135" s="88" t="s">
        <v>147</v>
      </c>
      <c r="L135" s="89" t="s">
        <v>231</v>
      </c>
      <c r="M135" s="88">
        <v>1</v>
      </c>
      <c r="N135" s="89" t="s">
        <v>231</v>
      </c>
      <c r="O135" s="89" t="s">
        <v>227</v>
      </c>
      <c r="P135" s="89" t="s">
        <v>227</v>
      </c>
      <c r="Q135" s="88">
        <v>6821.429656</v>
      </c>
      <c r="R135" s="88">
        <v>10000</v>
      </c>
      <c r="S135" s="90">
        <v>99.984523</v>
      </c>
      <c r="T135" s="88">
        <v>0</v>
      </c>
      <c r="U135" s="91">
        <v>68203738.99239284</v>
      </c>
      <c r="V135" s="92" t="s">
        <v>228</v>
      </c>
      <c r="W135" s="92" t="s">
        <v>228</v>
      </c>
      <c r="X135" s="88" t="s">
        <v>142</v>
      </c>
    </row>
    <row r="136" spans="1:24" ht="15">
      <c r="A136" s="88">
        <f t="shared" si="1"/>
        <v>125</v>
      </c>
      <c r="B136" s="88" t="s">
        <v>229</v>
      </c>
      <c r="C136" s="88" t="s">
        <v>230</v>
      </c>
      <c r="D136" s="88" t="s">
        <v>142</v>
      </c>
      <c r="E136" s="88"/>
      <c r="F136" s="88"/>
      <c r="G136" s="88" t="s">
        <v>143</v>
      </c>
      <c r="H136" s="88" t="s">
        <v>144</v>
      </c>
      <c r="I136" s="88" t="s">
        <v>145</v>
      </c>
      <c r="J136" s="88" t="s">
        <v>154</v>
      </c>
      <c r="K136" s="88" t="s">
        <v>147</v>
      </c>
      <c r="L136" s="89" t="s">
        <v>231</v>
      </c>
      <c r="M136" s="88">
        <v>1</v>
      </c>
      <c r="N136" s="89" t="s">
        <v>231</v>
      </c>
      <c r="O136" s="89" t="s">
        <v>227</v>
      </c>
      <c r="P136" s="89" t="s">
        <v>227</v>
      </c>
      <c r="Q136" s="88">
        <v>1024.597277</v>
      </c>
      <c r="R136" s="88">
        <v>10000</v>
      </c>
      <c r="S136" s="90">
        <v>99.984523</v>
      </c>
      <c r="T136" s="88">
        <v>0</v>
      </c>
      <c r="U136" s="91">
        <v>10244386.994646803</v>
      </c>
      <c r="V136" s="92" t="s">
        <v>228</v>
      </c>
      <c r="W136" s="92" t="s">
        <v>228</v>
      </c>
      <c r="X136" s="88" t="s">
        <v>142</v>
      </c>
    </row>
    <row r="137" spans="1:24" ht="15">
      <c r="A137" s="88">
        <f t="shared" si="1"/>
        <v>126</v>
      </c>
      <c r="B137" s="88" t="s">
        <v>229</v>
      </c>
      <c r="C137" s="88" t="s">
        <v>230</v>
      </c>
      <c r="D137" s="88" t="s">
        <v>142</v>
      </c>
      <c r="E137" s="88"/>
      <c r="F137" s="88"/>
      <c r="G137" s="88" t="s">
        <v>143</v>
      </c>
      <c r="H137" s="88" t="s">
        <v>144</v>
      </c>
      <c r="I137" s="88" t="s">
        <v>145</v>
      </c>
      <c r="J137" s="88" t="s">
        <v>155</v>
      </c>
      <c r="K137" s="88" t="s">
        <v>147</v>
      </c>
      <c r="L137" s="89" t="s">
        <v>231</v>
      </c>
      <c r="M137" s="88">
        <v>1</v>
      </c>
      <c r="N137" s="89" t="s">
        <v>231</v>
      </c>
      <c r="O137" s="89" t="s">
        <v>227</v>
      </c>
      <c r="P137" s="89" t="s">
        <v>227</v>
      </c>
      <c r="Q137" s="88">
        <v>76789.970997</v>
      </c>
      <c r="R137" s="88">
        <v>10000</v>
      </c>
      <c r="S137" s="90">
        <v>99.984523</v>
      </c>
      <c r="T137" s="88">
        <v>0</v>
      </c>
      <c r="U137" s="91">
        <v>767780861.6711481</v>
      </c>
      <c r="V137" s="92" t="s">
        <v>228</v>
      </c>
      <c r="W137" s="92" t="s">
        <v>228</v>
      </c>
      <c r="X137" s="88" t="s">
        <v>142</v>
      </c>
    </row>
    <row r="138" spans="1:24" ht="15">
      <c r="A138" s="88">
        <f t="shared" si="1"/>
        <v>127</v>
      </c>
      <c r="B138" s="88" t="s">
        <v>232</v>
      </c>
      <c r="C138" s="88" t="s">
        <v>233</v>
      </c>
      <c r="D138" s="88" t="s">
        <v>142</v>
      </c>
      <c r="E138" s="88"/>
      <c r="F138" s="88"/>
      <c r="G138" s="88" t="s">
        <v>143</v>
      </c>
      <c r="H138" s="88" t="s">
        <v>144</v>
      </c>
      <c r="I138" s="88" t="s">
        <v>145</v>
      </c>
      <c r="J138" s="88" t="s">
        <v>146</v>
      </c>
      <c r="K138" s="88" t="s">
        <v>147</v>
      </c>
      <c r="L138" s="89" t="s">
        <v>234</v>
      </c>
      <c r="M138" s="88">
        <v>1</v>
      </c>
      <c r="N138" s="89" t="s">
        <v>234</v>
      </c>
      <c r="O138" s="89" t="s">
        <v>231</v>
      </c>
      <c r="P138" s="89" t="s">
        <v>231</v>
      </c>
      <c r="Q138" s="88">
        <v>208259.362917</v>
      </c>
      <c r="R138" s="88">
        <v>10000</v>
      </c>
      <c r="S138" s="90">
        <v>99.984523</v>
      </c>
      <c r="T138" s="88">
        <v>0</v>
      </c>
      <c r="U138" s="91">
        <v>2082271304.904457</v>
      </c>
      <c r="V138" s="92" t="s">
        <v>228</v>
      </c>
      <c r="W138" s="92" t="s">
        <v>228</v>
      </c>
      <c r="X138" s="88" t="s">
        <v>142</v>
      </c>
    </row>
    <row r="139" spans="1:24" ht="15">
      <c r="A139" s="88">
        <f t="shared" si="1"/>
        <v>128</v>
      </c>
      <c r="B139" s="88" t="s">
        <v>232</v>
      </c>
      <c r="C139" s="88" t="s">
        <v>233</v>
      </c>
      <c r="D139" s="88" t="s">
        <v>142</v>
      </c>
      <c r="E139" s="88"/>
      <c r="F139" s="88"/>
      <c r="G139" s="88" t="s">
        <v>143</v>
      </c>
      <c r="H139" s="88" t="s">
        <v>144</v>
      </c>
      <c r="I139" s="88" t="s">
        <v>145</v>
      </c>
      <c r="J139" s="88" t="s">
        <v>151</v>
      </c>
      <c r="K139" s="88" t="s">
        <v>147</v>
      </c>
      <c r="L139" s="89" t="s">
        <v>234</v>
      </c>
      <c r="M139" s="88">
        <v>1</v>
      </c>
      <c r="N139" s="89" t="s">
        <v>234</v>
      </c>
      <c r="O139" s="89" t="s">
        <v>231</v>
      </c>
      <c r="P139" s="89" t="s">
        <v>231</v>
      </c>
      <c r="Q139" s="88">
        <v>254.988264</v>
      </c>
      <c r="R139" s="88">
        <v>10000</v>
      </c>
      <c r="S139" s="90">
        <v>99.984523</v>
      </c>
      <c r="T139" s="88">
        <v>0</v>
      </c>
      <c r="U139" s="91">
        <v>2549487.9931338774</v>
      </c>
      <c r="V139" s="92" t="s">
        <v>228</v>
      </c>
      <c r="W139" s="92" t="s">
        <v>228</v>
      </c>
      <c r="X139" s="88" t="s">
        <v>142</v>
      </c>
    </row>
    <row r="140" spans="1:24" ht="15">
      <c r="A140" s="88">
        <f t="shared" si="1"/>
        <v>129</v>
      </c>
      <c r="B140" s="88" t="s">
        <v>232</v>
      </c>
      <c r="C140" s="88" t="s">
        <v>233</v>
      </c>
      <c r="D140" s="88" t="s">
        <v>142</v>
      </c>
      <c r="E140" s="88"/>
      <c r="F140" s="88"/>
      <c r="G140" s="88" t="s">
        <v>143</v>
      </c>
      <c r="H140" s="88" t="s">
        <v>144</v>
      </c>
      <c r="I140" s="88" t="s">
        <v>145</v>
      </c>
      <c r="J140" s="88" t="s">
        <v>152</v>
      </c>
      <c r="K140" s="88" t="s">
        <v>147</v>
      </c>
      <c r="L140" s="89" t="s">
        <v>234</v>
      </c>
      <c r="M140" s="88">
        <v>1</v>
      </c>
      <c r="N140" s="89" t="s">
        <v>234</v>
      </c>
      <c r="O140" s="89" t="s">
        <v>231</v>
      </c>
      <c r="P140" s="89" t="s">
        <v>231</v>
      </c>
      <c r="Q140" s="88">
        <v>19168.556028</v>
      </c>
      <c r="R140" s="88">
        <v>10000</v>
      </c>
      <c r="S140" s="90">
        <v>99.984523</v>
      </c>
      <c r="T140" s="88">
        <v>0</v>
      </c>
      <c r="U140" s="91">
        <v>191655892.99082413</v>
      </c>
      <c r="V140" s="92" t="s">
        <v>228</v>
      </c>
      <c r="W140" s="92" t="s">
        <v>228</v>
      </c>
      <c r="X140" s="88" t="s">
        <v>142</v>
      </c>
    </row>
    <row r="141" spans="1:24" ht="15">
      <c r="A141" s="88">
        <f t="shared" si="1"/>
        <v>130</v>
      </c>
      <c r="B141" s="88" t="s">
        <v>232</v>
      </c>
      <c r="C141" s="88" t="s">
        <v>233</v>
      </c>
      <c r="D141" s="88" t="s">
        <v>142</v>
      </c>
      <c r="E141" s="88"/>
      <c r="F141" s="88"/>
      <c r="G141" s="88" t="s">
        <v>143</v>
      </c>
      <c r="H141" s="88" t="s">
        <v>144</v>
      </c>
      <c r="I141" s="88" t="s">
        <v>145</v>
      </c>
      <c r="J141" s="88" t="s">
        <v>153</v>
      </c>
      <c r="K141" s="88" t="s">
        <v>147</v>
      </c>
      <c r="L141" s="89" t="s">
        <v>234</v>
      </c>
      <c r="M141" s="88">
        <v>1</v>
      </c>
      <c r="N141" s="89" t="s">
        <v>234</v>
      </c>
      <c r="O141" s="89" t="s">
        <v>231</v>
      </c>
      <c r="P141" s="89" t="s">
        <v>231</v>
      </c>
      <c r="Q141" s="88">
        <v>6010.110788</v>
      </c>
      <c r="R141" s="88">
        <v>10000</v>
      </c>
      <c r="S141" s="90">
        <v>99.984523</v>
      </c>
      <c r="T141" s="88">
        <v>0</v>
      </c>
      <c r="U141" s="91">
        <v>60091805.995472744</v>
      </c>
      <c r="V141" s="92" t="s">
        <v>228</v>
      </c>
      <c r="W141" s="92" t="s">
        <v>228</v>
      </c>
      <c r="X141" s="88" t="s">
        <v>142</v>
      </c>
    </row>
    <row r="142" spans="1:24" ht="15">
      <c r="A142" s="88">
        <f aca="true" t="shared" si="2" ref="A142:A199">A141+1</f>
        <v>131</v>
      </c>
      <c r="B142" s="88" t="s">
        <v>232</v>
      </c>
      <c r="C142" s="88" t="s">
        <v>233</v>
      </c>
      <c r="D142" s="88" t="s">
        <v>142</v>
      </c>
      <c r="E142" s="88"/>
      <c r="F142" s="88"/>
      <c r="G142" s="88" t="s">
        <v>143</v>
      </c>
      <c r="H142" s="88" t="s">
        <v>144</v>
      </c>
      <c r="I142" s="88" t="s">
        <v>145</v>
      </c>
      <c r="J142" s="88" t="s">
        <v>154</v>
      </c>
      <c r="K142" s="88" t="s">
        <v>147</v>
      </c>
      <c r="L142" s="89" t="s">
        <v>234</v>
      </c>
      <c r="M142" s="88">
        <v>1</v>
      </c>
      <c r="N142" s="89" t="s">
        <v>234</v>
      </c>
      <c r="O142" s="89" t="s">
        <v>231</v>
      </c>
      <c r="P142" s="89" t="s">
        <v>231</v>
      </c>
      <c r="Q142" s="88">
        <v>1094.753135</v>
      </c>
      <c r="R142" s="88">
        <v>10000</v>
      </c>
      <c r="S142" s="90">
        <v>99.984523</v>
      </c>
      <c r="T142" s="88">
        <v>0</v>
      </c>
      <c r="U142" s="91">
        <v>10945836.994004441</v>
      </c>
      <c r="V142" s="92" t="s">
        <v>228</v>
      </c>
      <c r="W142" s="92" t="s">
        <v>228</v>
      </c>
      <c r="X142" s="88" t="s">
        <v>142</v>
      </c>
    </row>
    <row r="143" spans="1:24" ht="15">
      <c r="A143" s="88">
        <f t="shared" si="2"/>
        <v>132</v>
      </c>
      <c r="B143" s="88" t="s">
        <v>232</v>
      </c>
      <c r="C143" s="88" t="s">
        <v>233</v>
      </c>
      <c r="D143" s="88" t="s">
        <v>142</v>
      </c>
      <c r="E143" s="88"/>
      <c r="F143" s="88"/>
      <c r="G143" s="88" t="s">
        <v>143</v>
      </c>
      <c r="H143" s="88" t="s">
        <v>144</v>
      </c>
      <c r="I143" s="88" t="s">
        <v>145</v>
      </c>
      <c r="J143" s="88" t="s">
        <v>155</v>
      </c>
      <c r="K143" s="88" t="s">
        <v>147</v>
      </c>
      <c r="L143" s="89" t="s">
        <v>234</v>
      </c>
      <c r="M143" s="88">
        <v>1</v>
      </c>
      <c r="N143" s="89" t="s">
        <v>234</v>
      </c>
      <c r="O143" s="89" t="s">
        <v>231</v>
      </c>
      <c r="P143" s="89" t="s">
        <v>231</v>
      </c>
      <c r="Q143" s="88">
        <v>65212.228865</v>
      </c>
      <c r="R143" s="88">
        <v>10000</v>
      </c>
      <c r="S143" s="90">
        <v>99.984523</v>
      </c>
      <c r="T143" s="88">
        <v>0</v>
      </c>
      <c r="U143" s="91">
        <v>652021359.2921122</v>
      </c>
      <c r="V143" s="92" t="s">
        <v>228</v>
      </c>
      <c r="W143" s="92" t="s">
        <v>228</v>
      </c>
      <c r="X143" s="88" t="s">
        <v>142</v>
      </c>
    </row>
    <row r="144" spans="1:24" ht="15">
      <c r="A144" s="88">
        <f t="shared" si="2"/>
        <v>133</v>
      </c>
      <c r="B144" s="88" t="s">
        <v>232</v>
      </c>
      <c r="C144" s="88" t="s">
        <v>233</v>
      </c>
      <c r="D144" s="88" t="s">
        <v>142</v>
      </c>
      <c r="E144" s="88"/>
      <c r="F144" s="88"/>
      <c r="G144" s="88" t="s">
        <v>143</v>
      </c>
      <c r="H144" s="88" t="s">
        <v>144</v>
      </c>
      <c r="I144" s="88" t="s">
        <v>145</v>
      </c>
      <c r="J144" s="88" t="s">
        <v>146</v>
      </c>
      <c r="K144" s="88" t="s">
        <v>147</v>
      </c>
      <c r="L144" s="89" t="s">
        <v>234</v>
      </c>
      <c r="M144" s="88">
        <v>1</v>
      </c>
      <c r="N144" s="89" t="s">
        <v>234</v>
      </c>
      <c r="O144" s="89" t="s">
        <v>231</v>
      </c>
      <c r="P144" s="89" t="s">
        <v>231</v>
      </c>
      <c r="Q144" s="88">
        <v>37139.586342</v>
      </c>
      <c r="R144" s="88">
        <v>10000</v>
      </c>
      <c r="S144" s="90">
        <v>99.98455</v>
      </c>
      <c r="T144" s="88">
        <v>0</v>
      </c>
      <c r="U144" s="91">
        <v>371338483.98470795</v>
      </c>
      <c r="V144" s="92" t="s">
        <v>235</v>
      </c>
      <c r="W144" s="92" t="s">
        <v>235</v>
      </c>
      <c r="X144" s="88" t="s">
        <v>142</v>
      </c>
    </row>
    <row r="145" spans="1:24" ht="15">
      <c r="A145" s="88">
        <f t="shared" si="2"/>
        <v>134</v>
      </c>
      <c r="B145" s="88" t="s">
        <v>232</v>
      </c>
      <c r="C145" s="88" t="s">
        <v>233</v>
      </c>
      <c r="D145" s="88" t="s">
        <v>142</v>
      </c>
      <c r="E145" s="88"/>
      <c r="F145" s="88"/>
      <c r="G145" s="88" t="s">
        <v>143</v>
      </c>
      <c r="H145" s="88" t="s">
        <v>144</v>
      </c>
      <c r="I145" s="88" t="s">
        <v>145</v>
      </c>
      <c r="J145" s="88" t="s">
        <v>151</v>
      </c>
      <c r="K145" s="88" t="s">
        <v>147</v>
      </c>
      <c r="L145" s="89" t="s">
        <v>234</v>
      </c>
      <c r="M145" s="88">
        <v>1</v>
      </c>
      <c r="N145" s="89" t="s">
        <v>234</v>
      </c>
      <c r="O145" s="89" t="s">
        <v>231</v>
      </c>
      <c r="P145" s="89" t="s">
        <v>231</v>
      </c>
      <c r="Q145" s="88">
        <v>45.472925</v>
      </c>
      <c r="R145" s="88">
        <v>10000</v>
      </c>
      <c r="S145" s="90">
        <v>99.98455</v>
      </c>
      <c r="T145" s="88">
        <v>0</v>
      </c>
      <c r="U145" s="91">
        <v>454658.99583148153</v>
      </c>
      <c r="V145" s="92" t="s">
        <v>235</v>
      </c>
      <c r="W145" s="92" t="s">
        <v>235</v>
      </c>
      <c r="X145" s="88" t="s">
        <v>142</v>
      </c>
    </row>
    <row r="146" spans="1:24" ht="15">
      <c r="A146" s="88">
        <f t="shared" si="2"/>
        <v>135</v>
      </c>
      <c r="B146" s="88" t="s">
        <v>232</v>
      </c>
      <c r="C146" s="88" t="s">
        <v>233</v>
      </c>
      <c r="D146" s="88" t="s">
        <v>142</v>
      </c>
      <c r="E146" s="88"/>
      <c r="F146" s="88"/>
      <c r="G146" s="88" t="s">
        <v>143</v>
      </c>
      <c r="H146" s="88" t="s">
        <v>144</v>
      </c>
      <c r="I146" s="88" t="s">
        <v>145</v>
      </c>
      <c r="J146" s="88" t="s">
        <v>152</v>
      </c>
      <c r="K146" s="88" t="s">
        <v>147</v>
      </c>
      <c r="L146" s="89" t="s">
        <v>234</v>
      </c>
      <c r="M146" s="88">
        <v>1</v>
      </c>
      <c r="N146" s="89" t="s">
        <v>234</v>
      </c>
      <c r="O146" s="89" t="s">
        <v>231</v>
      </c>
      <c r="P146" s="89" t="s">
        <v>231</v>
      </c>
      <c r="Q146" s="88">
        <v>3418.39253</v>
      </c>
      <c r="R146" s="88">
        <v>10000</v>
      </c>
      <c r="S146" s="90">
        <v>99.98455</v>
      </c>
      <c r="T146" s="88">
        <v>0</v>
      </c>
      <c r="U146" s="91">
        <v>34178643.996348105</v>
      </c>
      <c r="V146" s="92" t="s">
        <v>235</v>
      </c>
      <c r="W146" s="92" t="s">
        <v>235</v>
      </c>
      <c r="X146" s="88" t="s">
        <v>142</v>
      </c>
    </row>
    <row r="147" spans="1:24" ht="15">
      <c r="A147" s="88">
        <f t="shared" si="2"/>
        <v>136</v>
      </c>
      <c r="B147" s="88" t="s">
        <v>232</v>
      </c>
      <c r="C147" s="88" t="s">
        <v>233</v>
      </c>
      <c r="D147" s="88" t="s">
        <v>142</v>
      </c>
      <c r="E147" s="88"/>
      <c r="F147" s="88"/>
      <c r="G147" s="88" t="s">
        <v>143</v>
      </c>
      <c r="H147" s="88" t="s">
        <v>144</v>
      </c>
      <c r="I147" s="88" t="s">
        <v>145</v>
      </c>
      <c r="J147" s="88" t="s">
        <v>153</v>
      </c>
      <c r="K147" s="88" t="s">
        <v>147</v>
      </c>
      <c r="L147" s="89" t="s">
        <v>234</v>
      </c>
      <c r="M147" s="88">
        <v>1</v>
      </c>
      <c r="N147" s="89" t="s">
        <v>234</v>
      </c>
      <c r="O147" s="89" t="s">
        <v>231</v>
      </c>
      <c r="P147" s="89" t="s">
        <v>231</v>
      </c>
      <c r="Q147" s="88">
        <v>1071.80309</v>
      </c>
      <c r="R147" s="88">
        <v>10000</v>
      </c>
      <c r="S147" s="90">
        <v>99.98455</v>
      </c>
      <c r="T147" s="88">
        <v>0</v>
      </c>
      <c r="U147" s="91">
        <v>10716374.999595452</v>
      </c>
      <c r="V147" s="92" t="s">
        <v>235</v>
      </c>
      <c r="W147" s="92" t="s">
        <v>235</v>
      </c>
      <c r="X147" s="88" t="s">
        <v>142</v>
      </c>
    </row>
    <row r="148" spans="1:24" ht="15">
      <c r="A148" s="88">
        <f t="shared" si="2"/>
        <v>137</v>
      </c>
      <c r="B148" s="88" t="s">
        <v>232</v>
      </c>
      <c r="C148" s="88" t="s">
        <v>233</v>
      </c>
      <c r="D148" s="88" t="s">
        <v>142</v>
      </c>
      <c r="E148" s="88"/>
      <c r="F148" s="88"/>
      <c r="G148" s="88" t="s">
        <v>143</v>
      </c>
      <c r="H148" s="88" t="s">
        <v>144</v>
      </c>
      <c r="I148" s="88" t="s">
        <v>145</v>
      </c>
      <c r="J148" s="88" t="s">
        <v>154</v>
      </c>
      <c r="K148" s="88" t="s">
        <v>147</v>
      </c>
      <c r="L148" s="89" t="s">
        <v>234</v>
      </c>
      <c r="M148" s="88">
        <v>1</v>
      </c>
      <c r="N148" s="89" t="s">
        <v>234</v>
      </c>
      <c r="O148" s="89" t="s">
        <v>231</v>
      </c>
      <c r="P148" s="89" t="s">
        <v>231</v>
      </c>
      <c r="Q148" s="88">
        <v>195.230962</v>
      </c>
      <c r="R148" s="88">
        <v>10000</v>
      </c>
      <c r="S148" s="90">
        <v>99.98455</v>
      </c>
      <c r="T148" s="88">
        <v>0</v>
      </c>
      <c r="U148" s="91">
        <v>1952007.9946063317</v>
      </c>
      <c r="V148" s="92" t="s">
        <v>235</v>
      </c>
      <c r="W148" s="92" t="s">
        <v>235</v>
      </c>
      <c r="X148" s="88" t="s">
        <v>142</v>
      </c>
    </row>
    <row r="149" spans="1:24" ht="15">
      <c r="A149" s="88">
        <f t="shared" si="2"/>
        <v>138</v>
      </c>
      <c r="B149" s="88" t="s">
        <v>232</v>
      </c>
      <c r="C149" s="88" t="s">
        <v>233</v>
      </c>
      <c r="D149" s="88" t="s">
        <v>142</v>
      </c>
      <c r="E149" s="88"/>
      <c r="F149" s="88"/>
      <c r="G149" s="88" t="s">
        <v>143</v>
      </c>
      <c r="H149" s="88" t="s">
        <v>144</v>
      </c>
      <c r="I149" s="88" t="s">
        <v>145</v>
      </c>
      <c r="J149" s="88" t="s">
        <v>155</v>
      </c>
      <c r="K149" s="88" t="s">
        <v>147</v>
      </c>
      <c r="L149" s="89" t="s">
        <v>234</v>
      </c>
      <c r="M149" s="88">
        <v>1</v>
      </c>
      <c r="N149" s="89" t="s">
        <v>234</v>
      </c>
      <c r="O149" s="89" t="s">
        <v>231</v>
      </c>
      <c r="P149" s="89" t="s">
        <v>231</v>
      </c>
      <c r="Q149" s="88">
        <v>11629.514149</v>
      </c>
      <c r="R149" s="88">
        <v>10000</v>
      </c>
      <c r="S149" s="90">
        <v>99.98455</v>
      </c>
      <c r="T149" s="88">
        <v>0</v>
      </c>
      <c r="U149" s="91">
        <v>116277174.27441376</v>
      </c>
      <c r="V149" s="92" t="s">
        <v>235</v>
      </c>
      <c r="W149" s="92" t="s">
        <v>235</v>
      </c>
      <c r="X149" s="88" t="s">
        <v>142</v>
      </c>
    </row>
    <row r="150" spans="1:24" ht="15">
      <c r="A150" s="88">
        <f t="shared" si="2"/>
        <v>139</v>
      </c>
      <c r="B150" s="88" t="s">
        <v>236</v>
      </c>
      <c r="C150" s="88" t="s">
        <v>237</v>
      </c>
      <c r="D150" s="88" t="s">
        <v>142</v>
      </c>
      <c r="E150" s="88"/>
      <c r="F150" s="88"/>
      <c r="G150" s="88" t="s">
        <v>143</v>
      </c>
      <c r="H150" s="88" t="s">
        <v>144</v>
      </c>
      <c r="I150" s="88" t="s">
        <v>145</v>
      </c>
      <c r="J150" s="88" t="s">
        <v>146</v>
      </c>
      <c r="K150" s="88" t="s">
        <v>147</v>
      </c>
      <c r="L150" s="89" t="s">
        <v>238</v>
      </c>
      <c r="M150" s="88">
        <v>1</v>
      </c>
      <c r="N150" s="89" t="s">
        <v>238</v>
      </c>
      <c r="O150" s="89" t="s">
        <v>234</v>
      </c>
      <c r="P150" s="89" t="s">
        <v>234</v>
      </c>
      <c r="Q150" s="88">
        <v>245433.658777</v>
      </c>
      <c r="R150" s="88">
        <v>10000</v>
      </c>
      <c r="S150" s="90">
        <v>99.984687</v>
      </c>
      <c r="T150" s="88">
        <v>0</v>
      </c>
      <c r="U150" s="91">
        <v>2453960762.080457</v>
      </c>
      <c r="V150" s="92" t="s">
        <v>239</v>
      </c>
      <c r="W150" s="92" t="s">
        <v>239</v>
      </c>
      <c r="X150" s="88" t="s">
        <v>142</v>
      </c>
    </row>
    <row r="151" spans="1:24" ht="15">
      <c r="A151" s="88">
        <f t="shared" si="2"/>
        <v>140</v>
      </c>
      <c r="B151" s="88" t="s">
        <v>236</v>
      </c>
      <c r="C151" s="88" t="s">
        <v>237</v>
      </c>
      <c r="D151" s="88" t="s">
        <v>142</v>
      </c>
      <c r="E151" s="88"/>
      <c r="F151" s="88"/>
      <c r="G151" s="88" t="s">
        <v>143</v>
      </c>
      <c r="H151" s="88" t="s">
        <v>144</v>
      </c>
      <c r="I151" s="88" t="s">
        <v>145</v>
      </c>
      <c r="J151" s="88" t="s">
        <v>151</v>
      </c>
      <c r="K151" s="88" t="s">
        <v>147</v>
      </c>
      <c r="L151" s="89" t="s">
        <v>238</v>
      </c>
      <c r="M151" s="88">
        <v>1</v>
      </c>
      <c r="N151" s="89" t="s">
        <v>238</v>
      </c>
      <c r="O151" s="89" t="s">
        <v>234</v>
      </c>
      <c r="P151" s="89" t="s">
        <v>234</v>
      </c>
      <c r="Q151" s="88">
        <v>300.503915</v>
      </c>
      <c r="R151" s="88">
        <v>10000</v>
      </c>
      <c r="S151" s="90">
        <v>99.984687</v>
      </c>
      <c r="T151" s="88">
        <v>0</v>
      </c>
      <c r="U151" s="91">
        <v>3004578.99676907</v>
      </c>
      <c r="V151" s="92" t="s">
        <v>239</v>
      </c>
      <c r="W151" s="92" t="s">
        <v>239</v>
      </c>
      <c r="X151" s="88" t="s">
        <v>142</v>
      </c>
    </row>
    <row r="152" spans="1:24" ht="15">
      <c r="A152" s="88">
        <f t="shared" si="2"/>
        <v>141</v>
      </c>
      <c r="B152" s="88" t="s">
        <v>236</v>
      </c>
      <c r="C152" s="88" t="s">
        <v>237</v>
      </c>
      <c r="D152" s="88" t="s">
        <v>142</v>
      </c>
      <c r="E152" s="88"/>
      <c r="F152" s="88"/>
      <c r="G152" s="88" t="s">
        <v>143</v>
      </c>
      <c r="H152" s="88" t="s">
        <v>144</v>
      </c>
      <c r="I152" s="88" t="s">
        <v>145</v>
      </c>
      <c r="J152" s="88" t="s">
        <v>152</v>
      </c>
      <c r="K152" s="88" t="s">
        <v>147</v>
      </c>
      <c r="L152" s="89" t="s">
        <v>238</v>
      </c>
      <c r="M152" s="88">
        <v>1</v>
      </c>
      <c r="N152" s="89" t="s">
        <v>238</v>
      </c>
      <c r="O152" s="89" t="s">
        <v>234</v>
      </c>
      <c r="P152" s="89" t="s">
        <v>234</v>
      </c>
      <c r="Q152" s="88">
        <v>22590.143366</v>
      </c>
      <c r="R152" s="88">
        <v>10000</v>
      </c>
      <c r="S152" s="90">
        <v>99.984687</v>
      </c>
      <c r="T152" s="88">
        <v>0</v>
      </c>
      <c r="U152" s="91">
        <v>225866842.00598764</v>
      </c>
      <c r="V152" s="92" t="s">
        <v>239</v>
      </c>
      <c r="W152" s="92" t="s">
        <v>239</v>
      </c>
      <c r="X152" s="88" t="s">
        <v>142</v>
      </c>
    </row>
    <row r="153" spans="1:24" ht="15">
      <c r="A153" s="88">
        <f t="shared" si="2"/>
        <v>142</v>
      </c>
      <c r="B153" s="88" t="s">
        <v>236</v>
      </c>
      <c r="C153" s="88" t="s">
        <v>237</v>
      </c>
      <c r="D153" s="88" t="s">
        <v>142</v>
      </c>
      <c r="E153" s="88"/>
      <c r="F153" s="88"/>
      <c r="G153" s="88" t="s">
        <v>143</v>
      </c>
      <c r="H153" s="88" t="s">
        <v>144</v>
      </c>
      <c r="I153" s="88" t="s">
        <v>145</v>
      </c>
      <c r="J153" s="88" t="s">
        <v>153</v>
      </c>
      <c r="K153" s="88" t="s">
        <v>147</v>
      </c>
      <c r="L153" s="89" t="s">
        <v>238</v>
      </c>
      <c r="M153" s="88">
        <v>1</v>
      </c>
      <c r="N153" s="89" t="s">
        <v>238</v>
      </c>
      <c r="O153" s="89" t="s">
        <v>234</v>
      </c>
      <c r="P153" s="89" t="s">
        <v>234</v>
      </c>
      <c r="Q153" s="88">
        <v>7082.915587</v>
      </c>
      <c r="R153" s="88">
        <v>10000</v>
      </c>
      <c r="S153" s="90">
        <v>99.984687</v>
      </c>
      <c r="T153" s="88">
        <v>0</v>
      </c>
      <c r="U153" s="91">
        <v>70818309.99968326</v>
      </c>
      <c r="V153" s="92" t="s">
        <v>239</v>
      </c>
      <c r="W153" s="92" t="s">
        <v>239</v>
      </c>
      <c r="X153" s="88" t="s">
        <v>142</v>
      </c>
    </row>
    <row r="154" spans="1:24" ht="15">
      <c r="A154" s="88">
        <f t="shared" si="2"/>
        <v>143</v>
      </c>
      <c r="B154" s="88" t="s">
        <v>236</v>
      </c>
      <c r="C154" s="88" t="s">
        <v>237</v>
      </c>
      <c r="D154" s="88" t="s">
        <v>142</v>
      </c>
      <c r="E154" s="88"/>
      <c r="F154" s="88"/>
      <c r="G154" s="88" t="s">
        <v>143</v>
      </c>
      <c r="H154" s="88" t="s">
        <v>144</v>
      </c>
      <c r="I154" s="88" t="s">
        <v>145</v>
      </c>
      <c r="J154" s="88" t="s">
        <v>154</v>
      </c>
      <c r="K154" s="88" t="s">
        <v>147</v>
      </c>
      <c r="L154" s="89" t="s">
        <v>238</v>
      </c>
      <c r="M154" s="88">
        <v>1</v>
      </c>
      <c r="N154" s="89" t="s">
        <v>238</v>
      </c>
      <c r="O154" s="89" t="s">
        <v>234</v>
      </c>
      <c r="P154" s="89" t="s">
        <v>234</v>
      </c>
      <c r="Q154" s="88">
        <v>1290.166759</v>
      </c>
      <c r="R154" s="88">
        <v>10000</v>
      </c>
      <c r="S154" s="90">
        <v>99.984687</v>
      </c>
      <c r="T154" s="88">
        <v>0</v>
      </c>
      <c r="U154" s="91">
        <v>12899691.993766613</v>
      </c>
      <c r="V154" s="92" t="s">
        <v>239</v>
      </c>
      <c r="W154" s="92" t="s">
        <v>239</v>
      </c>
      <c r="X154" s="88" t="s">
        <v>142</v>
      </c>
    </row>
    <row r="155" spans="1:24" ht="15">
      <c r="A155" s="88">
        <f t="shared" si="2"/>
        <v>144</v>
      </c>
      <c r="B155" s="88" t="s">
        <v>236</v>
      </c>
      <c r="C155" s="88" t="s">
        <v>237</v>
      </c>
      <c r="D155" s="88" t="s">
        <v>142</v>
      </c>
      <c r="E155" s="88"/>
      <c r="F155" s="88"/>
      <c r="G155" s="88" t="s">
        <v>143</v>
      </c>
      <c r="H155" s="88" t="s">
        <v>144</v>
      </c>
      <c r="I155" s="88" t="s">
        <v>145</v>
      </c>
      <c r="J155" s="88" t="s">
        <v>155</v>
      </c>
      <c r="K155" s="88" t="s">
        <v>147</v>
      </c>
      <c r="L155" s="89" t="s">
        <v>238</v>
      </c>
      <c r="M155" s="88">
        <v>1</v>
      </c>
      <c r="N155" s="89" t="s">
        <v>238</v>
      </c>
      <c r="O155" s="89" t="s">
        <v>234</v>
      </c>
      <c r="P155" s="89" t="s">
        <v>234</v>
      </c>
      <c r="Q155" s="88">
        <v>76852.611594</v>
      </c>
      <c r="R155" s="88">
        <v>10000</v>
      </c>
      <c r="S155" s="90">
        <v>99.984687</v>
      </c>
      <c r="T155" s="88">
        <v>0</v>
      </c>
      <c r="U155" s="91">
        <v>768408433.6877393</v>
      </c>
      <c r="V155" s="92" t="s">
        <v>239</v>
      </c>
      <c r="W155" s="92" t="s">
        <v>239</v>
      </c>
      <c r="X155" s="88" t="s">
        <v>142</v>
      </c>
    </row>
    <row r="156" spans="1:24" ht="15">
      <c r="A156" s="88">
        <f t="shared" si="2"/>
        <v>145</v>
      </c>
      <c r="B156" s="88" t="s">
        <v>240</v>
      </c>
      <c r="C156" s="88" t="s">
        <v>241</v>
      </c>
      <c r="D156" s="88" t="s">
        <v>142</v>
      </c>
      <c r="E156" s="88"/>
      <c r="F156" s="88"/>
      <c r="G156" s="88" t="s">
        <v>143</v>
      </c>
      <c r="H156" s="88" t="s">
        <v>144</v>
      </c>
      <c r="I156" s="88" t="s">
        <v>145</v>
      </c>
      <c r="J156" s="88" t="s">
        <v>146</v>
      </c>
      <c r="K156" s="88" t="s">
        <v>147</v>
      </c>
      <c r="L156" s="89" t="s">
        <v>242</v>
      </c>
      <c r="M156" s="88">
        <v>3</v>
      </c>
      <c r="N156" s="89" t="s">
        <v>242</v>
      </c>
      <c r="O156" s="89" t="s">
        <v>238</v>
      </c>
      <c r="P156" s="89" t="s">
        <v>238</v>
      </c>
      <c r="Q156" s="88">
        <v>245537.788098</v>
      </c>
      <c r="R156" s="88">
        <v>10000</v>
      </c>
      <c r="S156" s="90">
        <v>99.955308</v>
      </c>
      <c r="T156" s="88">
        <v>0</v>
      </c>
      <c r="U156" s="91">
        <v>2454280514.9036098</v>
      </c>
      <c r="V156" s="92" t="s">
        <v>243</v>
      </c>
      <c r="W156" s="92" t="s">
        <v>243</v>
      </c>
      <c r="X156" s="88" t="s">
        <v>142</v>
      </c>
    </row>
    <row r="157" spans="1:24" ht="15">
      <c r="A157" s="88">
        <f t="shared" si="2"/>
        <v>146</v>
      </c>
      <c r="B157" s="88" t="s">
        <v>240</v>
      </c>
      <c r="C157" s="88" t="s">
        <v>241</v>
      </c>
      <c r="D157" s="88" t="s">
        <v>142</v>
      </c>
      <c r="E157" s="88"/>
      <c r="F157" s="88"/>
      <c r="G157" s="88" t="s">
        <v>143</v>
      </c>
      <c r="H157" s="88" t="s">
        <v>144</v>
      </c>
      <c r="I157" s="88" t="s">
        <v>145</v>
      </c>
      <c r="J157" s="88" t="s">
        <v>151</v>
      </c>
      <c r="K157" s="88" t="s">
        <v>147</v>
      </c>
      <c r="L157" s="89" t="s">
        <v>242</v>
      </c>
      <c r="M157" s="88">
        <v>3</v>
      </c>
      <c r="N157" s="89" t="s">
        <v>242</v>
      </c>
      <c r="O157" s="89" t="s">
        <v>238</v>
      </c>
      <c r="P157" s="89" t="s">
        <v>238</v>
      </c>
      <c r="Q157" s="88">
        <v>300.631659</v>
      </c>
      <c r="R157" s="88">
        <v>10000</v>
      </c>
      <c r="S157" s="90">
        <v>99.955308</v>
      </c>
      <c r="T157" s="88">
        <v>0</v>
      </c>
      <c r="U157" s="91">
        <v>3004972.9964674893</v>
      </c>
      <c r="V157" s="92" t="s">
        <v>243</v>
      </c>
      <c r="W157" s="92" t="s">
        <v>243</v>
      </c>
      <c r="X157" s="88" t="s">
        <v>142</v>
      </c>
    </row>
    <row r="158" spans="1:24" ht="15">
      <c r="A158" s="88">
        <f t="shared" si="2"/>
        <v>147</v>
      </c>
      <c r="B158" s="88" t="s">
        <v>240</v>
      </c>
      <c r="C158" s="88" t="s">
        <v>241</v>
      </c>
      <c r="D158" s="88" t="s">
        <v>142</v>
      </c>
      <c r="E158" s="88"/>
      <c r="F158" s="88"/>
      <c r="G158" s="88" t="s">
        <v>143</v>
      </c>
      <c r="H158" s="88" t="s">
        <v>144</v>
      </c>
      <c r="I158" s="88" t="s">
        <v>145</v>
      </c>
      <c r="J158" s="88" t="s">
        <v>152</v>
      </c>
      <c r="K158" s="88" t="s">
        <v>147</v>
      </c>
      <c r="L158" s="89" t="s">
        <v>242</v>
      </c>
      <c r="M158" s="88">
        <v>3</v>
      </c>
      <c r="N158" s="89" t="s">
        <v>242</v>
      </c>
      <c r="O158" s="89" t="s">
        <v>238</v>
      </c>
      <c r="P158" s="89" t="s">
        <v>238</v>
      </c>
      <c r="Q158" s="88">
        <v>22599.727748</v>
      </c>
      <c r="R158" s="88">
        <v>10000</v>
      </c>
      <c r="S158" s="90">
        <v>99.955308</v>
      </c>
      <c r="T158" s="88">
        <v>0</v>
      </c>
      <c r="U158" s="91">
        <v>225896273.98575816</v>
      </c>
      <c r="V158" s="92" t="s">
        <v>243</v>
      </c>
      <c r="W158" s="92" t="s">
        <v>243</v>
      </c>
      <c r="X158" s="88" t="s">
        <v>142</v>
      </c>
    </row>
    <row r="159" spans="1:24" ht="15">
      <c r="A159" s="88">
        <f t="shared" si="2"/>
        <v>148</v>
      </c>
      <c r="B159" s="88" t="s">
        <v>240</v>
      </c>
      <c r="C159" s="88" t="s">
        <v>241</v>
      </c>
      <c r="D159" s="88" t="s">
        <v>142</v>
      </c>
      <c r="E159" s="88"/>
      <c r="F159" s="88"/>
      <c r="G159" s="88" t="s">
        <v>143</v>
      </c>
      <c r="H159" s="88" t="s">
        <v>144</v>
      </c>
      <c r="I159" s="88" t="s">
        <v>145</v>
      </c>
      <c r="J159" s="88" t="s">
        <v>153</v>
      </c>
      <c r="K159" s="88" t="s">
        <v>147</v>
      </c>
      <c r="L159" s="89" t="s">
        <v>242</v>
      </c>
      <c r="M159" s="88">
        <v>3</v>
      </c>
      <c r="N159" s="89" t="s">
        <v>242</v>
      </c>
      <c r="O159" s="89" t="s">
        <v>238</v>
      </c>
      <c r="P159" s="89" t="s">
        <v>238</v>
      </c>
      <c r="Q159" s="88">
        <v>7085.920664</v>
      </c>
      <c r="R159" s="88">
        <v>10000</v>
      </c>
      <c r="S159" s="90">
        <v>99.955308</v>
      </c>
      <c r="T159" s="88">
        <v>0</v>
      </c>
      <c r="U159" s="91">
        <v>70827537.99536122</v>
      </c>
      <c r="V159" s="92" t="s">
        <v>243</v>
      </c>
      <c r="W159" s="92" t="s">
        <v>243</v>
      </c>
      <c r="X159" s="88" t="s">
        <v>142</v>
      </c>
    </row>
    <row r="160" spans="1:24" ht="15">
      <c r="A160" s="88">
        <f t="shared" si="2"/>
        <v>149</v>
      </c>
      <c r="B160" s="88" t="s">
        <v>240</v>
      </c>
      <c r="C160" s="88" t="s">
        <v>241</v>
      </c>
      <c r="D160" s="88" t="s">
        <v>142</v>
      </c>
      <c r="E160" s="88"/>
      <c r="F160" s="88"/>
      <c r="G160" s="88" t="s">
        <v>143</v>
      </c>
      <c r="H160" s="88" t="s">
        <v>144</v>
      </c>
      <c r="I160" s="88" t="s">
        <v>145</v>
      </c>
      <c r="J160" s="88" t="s">
        <v>154</v>
      </c>
      <c r="K160" s="88" t="s">
        <v>147</v>
      </c>
      <c r="L160" s="89" t="s">
        <v>242</v>
      </c>
      <c r="M160" s="88">
        <v>3</v>
      </c>
      <c r="N160" s="89" t="s">
        <v>242</v>
      </c>
      <c r="O160" s="89" t="s">
        <v>238</v>
      </c>
      <c r="P160" s="89" t="s">
        <v>238</v>
      </c>
      <c r="Q160" s="88">
        <v>1290.71435</v>
      </c>
      <c r="R160" s="88">
        <v>10000</v>
      </c>
      <c r="S160" s="90">
        <v>99.955308</v>
      </c>
      <c r="T160" s="88">
        <v>0</v>
      </c>
      <c r="U160" s="91">
        <v>12901374.994251978</v>
      </c>
      <c r="V160" s="92" t="s">
        <v>243</v>
      </c>
      <c r="W160" s="92" t="s">
        <v>243</v>
      </c>
      <c r="X160" s="88" t="s">
        <v>142</v>
      </c>
    </row>
    <row r="161" spans="1:24" ht="15">
      <c r="A161" s="88">
        <f t="shared" si="2"/>
        <v>150</v>
      </c>
      <c r="B161" s="88" t="s">
        <v>240</v>
      </c>
      <c r="C161" s="88" t="s">
        <v>241</v>
      </c>
      <c r="D161" s="88" t="s">
        <v>142</v>
      </c>
      <c r="E161" s="88"/>
      <c r="F161" s="88"/>
      <c r="G161" s="88" t="s">
        <v>143</v>
      </c>
      <c r="H161" s="88" t="s">
        <v>144</v>
      </c>
      <c r="I161" s="88" t="s">
        <v>145</v>
      </c>
      <c r="J161" s="88" t="s">
        <v>155</v>
      </c>
      <c r="K161" s="88" t="s">
        <v>147</v>
      </c>
      <c r="L161" s="89" t="s">
        <v>242</v>
      </c>
      <c r="M161" s="88">
        <v>3</v>
      </c>
      <c r="N161" s="89" t="s">
        <v>242</v>
      </c>
      <c r="O161" s="89" t="s">
        <v>238</v>
      </c>
      <c r="P161" s="89" t="s">
        <v>238</v>
      </c>
      <c r="Q161" s="88">
        <v>76885.217479</v>
      </c>
      <c r="R161" s="88">
        <v>10000</v>
      </c>
      <c r="S161" s="90">
        <v>99.955308</v>
      </c>
      <c r="T161" s="88">
        <v>0</v>
      </c>
      <c r="U161" s="91">
        <v>768508556.6850603</v>
      </c>
      <c r="V161" s="92" t="s">
        <v>243</v>
      </c>
      <c r="W161" s="92" t="s">
        <v>243</v>
      </c>
      <c r="X161" s="88" t="s">
        <v>142</v>
      </c>
    </row>
    <row r="162" spans="1:24" ht="15">
      <c r="A162" s="88">
        <f t="shared" si="2"/>
        <v>151</v>
      </c>
      <c r="B162" s="88" t="s">
        <v>244</v>
      </c>
      <c r="C162" s="88" t="s">
        <v>245</v>
      </c>
      <c r="D162" s="88" t="s">
        <v>142</v>
      </c>
      <c r="E162" s="88"/>
      <c r="F162" s="88"/>
      <c r="G162" s="88" t="s">
        <v>143</v>
      </c>
      <c r="H162" s="88" t="s">
        <v>144</v>
      </c>
      <c r="I162" s="88" t="s">
        <v>145</v>
      </c>
      <c r="J162" s="88" t="s">
        <v>146</v>
      </c>
      <c r="K162" s="88" t="s">
        <v>147</v>
      </c>
      <c r="L162" s="89" t="s">
        <v>246</v>
      </c>
      <c r="M162" s="88">
        <v>1</v>
      </c>
      <c r="N162" s="89" t="s">
        <v>246</v>
      </c>
      <c r="O162" s="89" t="s">
        <v>242</v>
      </c>
      <c r="P162" s="89" t="s">
        <v>242</v>
      </c>
      <c r="Q162" s="88">
        <v>245572.497659</v>
      </c>
      <c r="R162" s="88">
        <v>10000</v>
      </c>
      <c r="S162" s="90">
        <v>99.985043</v>
      </c>
      <c r="T162" s="88">
        <v>0</v>
      </c>
      <c r="U162" s="91">
        <v>2455357681.909144</v>
      </c>
      <c r="V162" s="92" t="s">
        <v>247</v>
      </c>
      <c r="W162" s="92" t="s">
        <v>247</v>
      </c>
      <c r="X162" s="88" t="s">
        <v>142</v>
      </c>
    </row>
    <row r="163" spans="1:24" ht="15">
      <c r="A163" s="88">
        <f t="shared" si="2"/>
        <v>152</v>
      </c>
      <c r="B163" s="88" t="s">
        <v>244</v>
      </c>
      <c r="C163" s="88" t="s">
        <v>245</v>
      </c>
      <c r="D163" s="88" t="s">
        <v>142</v>
      </c>
      <c r="E163" s="88"/>
      <c r="F163" s="88"/>
      <c r="G163" s="88" t="s">
        <v>143</v>
      </c>
      <c r="H163" s="88" t="s">
        <v>144</v>
      </c>
      <c r="I163" s="88" t="s">
        <v>145</v>
      </c>
      <c r="J163" s="88" t="s">
        <v>151</v>
      </c>
      <c r="K163" s="88" t="s">
        <v>147</v>
      </c>
      <c r="L163" s="89" t="s">
        <v>246</v>
      </c>
      <c r="M163" s="88">
        <v>1</v>
      </c>
      <c r="N163" s="89" t="s">
        <v>246</v>
      </c>
      <c r="O163" s="89" t="s">
        <v>242</v>
      </c>
      <c r="P163" s="89" t="s">
        <v>242</v>
      </c>
      <c r="Q163" s="88">
        <v>300.67437</v>
      </c>
      <c r="R163" s="88">
        <v>10000</v>
      </c>
      <c r="S163" s="90">
        <v>99.985043</v>
      </c>
      <c r="T163" s="88">
        <v>0</v>
      </c>
      <c r="U163" s="91">
        <v>3006293.991267045</v>
      </c>
      <c r="V163" s="92" t="s">
        <v>247</v>
      </c>
      <c r="W163" s="92" t="s">
        <v>247</v>
      </c>
      <c r="X163" s="88" t="s">
        <v>142</v>
      </c>
    </row>
    <row r="164" spans="1:24" ht="15">
      <c r="A164" s="88">
        <f t="shared" si="2"/>
        <v>153</v>
      </c>
      <c r="B164" s="88" t="s">
        <v>244</v>
      </c>
      <c r="C164" s="88" t="s">
        <v>245</v>
      </c>
      <c r="D164" s="88" t="s">
        <v>142</v>
      </c>
      <c r="E164" s="88"/>
      <c r="F164" s="88"/>
      <c r="G164" s="88" t="s">
        <v>143</v>
      </c>
      <c r="H164" s="88" t="s">
        <v>144</v>
      </c>
      <c r="I164" s="88" t="s">
        <v>145</v>
      </c>
      <c r="J164" s="88" t="s">
        <v>152</v>
      </c>
      <c r="K164" s="88" t="s">
        <v>147</v>
      </c>
      <c r="L164" s="89" t="s">
        <v>246</v>
      </c>
      <c r="M164" s="88">
        <v>1</v>
      </c>
      <c r="N164" s="89" t="s">
        <v>246</v>
      </c>
      <c r="O164" s="89" t="s">
        <v>242</v>
      </c>
      <c r="P164" s="89" t="s">
        <v>242</v>
      </c>
      <c r="Q164" s="88">
        <v>22602.922543</v>
      </c>
      <c r="R164" s="88">
        <v>10000</v>
      </c>
      <c r="S164" s="90">
        <v>99.985043</v>
      </c>
      <c r="T164" s="88">
        <v>0</v>
      </c>
      <c r="U164" s="91">
        <v>225995418.98464888</v>
      </c>
      <c r="V164" s="92" t="s">
        <v>247</v>
      </c>
      <c r="W164" s="92" t="s">
        <v>247</v>
      </c>
      <c r="X164" s="88" t="s">
        <v>142</v>
      </c>
    </row>
    <row r="165" spans="1:24" ht="15">
      <c r="A165" s="88">
        <f t="shared" si="2"/>
        <v>154</v>
      </c>
      <c r="B165" s="88" t="s">
        <v>244</v>
      </c>
      <c r="C165" s="88" t="s">
        <v>245</v>
      </c>
      <c r="D165" s="88" t="s">
        <v>142</v>
      </c>
      <c r="E165" s="88"/>
      <c r="F165" s="88"/>
      <c r="G165" s="88" t="s">
        <v>143</v>
      </c>
      <c r="H165" s="88" t="s">
        <v>144</v>
      </c>
      <c r="I165" s="88" t="s">
        <v>145</v>
      </c>
      <c r="J165" s="88" t="s">
        <v>153</v>
      </c>
      <c r="K165" s="88" t="s">
        <v>147</v>
      </c>
      <c r="L165" s="89" t="s">
        <v>246</v>
      </c>
      <c r="M165" s="88">
        <v>1</v>
      </c>
      <c r="N165" s="89" t="s">
        <v>246</v>
      </c>
      <c r="O165" s="89" t="s">
        <v>242</v>
      </c>
      <c r="P165" s="89" t="s">
        <v>242</v>
      </c>
      <c r="Q165" s="88">
        <v>7086.922367</v>
      </c>
      <c r="R165" s="88">
        <v>10000</v>
      </c>
      <c r="S165" s="90">
        <v>99.985043</v>
      </c>
      <c r="T165" s="88">
        <v>0</v>
      </c>
      <c r="U165" s="91">
        <v>70858623.99408412</v>
      </c>
      <c r="V165" s="92" t="s">
        <v>247</v>
      </c>
      <c r="W165" s="92" t="s">
        <v>247</v>
      </c>
      <c r="X165" s="88" t="s">
        <v>142</v>
      </c>
    </row>
    <row r="166" spans="1:24" ht="15">
      <c r="A166" s="88">
        <f t="shared" si="2"/>
        <v>155</v>
      </c>
      <c r="B166" s="88" t="s">
        <v>244</v>
      </c>
      <c r="C166" s="88" t="s">
        <v>245</v>
      </c>
      <c r="D166" s="88" t="s">
        <v>142</v>
      </c>
      <c r="E166" s="88"/>
      <c r="F166" s="88"/>
      <c r="G166" s="88" t="s">
        <v>143</v>
      </c>
      <c r="H166" s="88" t="s">
        <v>144</v>
      </c>
      <c r="I166" s="88" t="s">
        <v>145</v>
      </c>
      <c r="J166" s="88" t="s">
        <v>154</v>
      </c>
      <c r="K166" s="88" t="s">
        <v>147</v>
      </c>
      <c r="L166" s="89" t="s">
        <v>246</v>
      </c>
      <c r="M166" s="88">
        <v>1</v>
      </c>
      <c r="N166" s="89" t="s">
        <v>246</v>
      </c>
      <c r="O166" s="89" t="s">
        <v>242</v>
      </c>
      <c r="P166" s="89" t="s">
        <v>242</v>
      </c>
      <c r="Q166" s="88">
        <v>1290.896975</v>
      </c>
      <c r="R166" s="88">
        <v>10000</v>
      </c>
      <c r="S166" s="90">
        <v>99.985043</v>
      </c>
      <c r="T166" s="88">
        <v>0</v>
      </c>
      <c r="U166" s="91">
        <v>12907038.997994093</v>
      </c>
      <c r="V166" s="92" t="s">
        <v>247</v>
      </c>
      <c r="W166" s="92" t="s">
        <v>247</v>
      </c>
      <c r="X166" s="88" t="s">
        <v>142</v>
      </c>
    </row>
    <row r="167" spans="1:24" ht="15">
      <c r="A167" s="88">
        <f t="shared" si="2"/>
        <v>156</v>
      </c>
      <c r="B167" s="88" t="s">
        <v>244</v>
      </c>
      <c r="C167" s="88" t="s">
        <v>245</v>
      </c>
      <c r="D167" s="88" t="s">
        <v>142</v>
      </c>
      <c r="E167" s="88"/>
      <c r="F167" s="88"/>
      <c r="G167" s="88" t="s">
        <v>143</v>
      </c>
      <c r="H167" s="88" t="s">
        <v>144</v>
      </c>
      <c r="I167" s="88" t="s">
        <v>145</v>
      </c>
      <c r="J167" s="88" t="s">
        <v>155</v>
      </c>
      <c r="K167" s="88" t="s">
        <v>147</v>
      </c>
      <c r="L167" s="89" t="s">
        <v>246</v>
      </c>
      <c r="M167" s="88">
        <v>1</v>
      </c>
      <c r="N167" s="89" t="s">
        <v>246</v>
      </c>
      <c r="O167" s="89" t="s">
        <v>242</v>
      </c>
      <c r="P167" s="89" t="s">
        <v>242</v>
      </c>
      <c r="Q167" s="88">
        <v>76896.086083</v>
      </c>
      <c r="R167" s="88">
        <v>10000</v>
      </c>
      <c r="S167" s="90">
        <v>99.985043</v>
      </c>
      <c r="T167" s="88">
        <v>0</v>
      </c>
      <c r="U167" s="91">
        <v>768845849.8916165</v>
      </c>
      <c r="V167" s="92" t="s">
        <v>247</v>
      </c>
      <c r="W167" s="92" t="s">
        <v>247</v>
      </c>
      <c r="X167" s="88" t="s">
        <v>142</v>
      </c>
    </row>
    <row r="168" spans="1:24" ht="15">
      <c r="A168" s="88">
        <f t="shared" si="2"/>
        <v>157</v>
      </c>
      <c r="B168" s="88" t="s">
        <v>248</v>
      </c>
      <c r="C168" s="88" t="s">
        <v>249</v>
      </c>
      <c r="D168" s="88" t="s">
        <v>142</v>
      </c>
      <c r="E168" s="88"/>
      <c r="F168" s="88"/>
      <c r="G168" s="88" t="s">
        <v>143</v>
      </c>
      <c r="H168" s="88" t="s">
        <v>144</v>
      </c>
      <c r="I168" s="88" t="s">
        <v>145</v>
      </c>
      <c r="J168" s="88" t="s">
        <v>146</v>
      </c>
      <c r="K168" s="88" t="s">
        <v>147</v>
      </c>
      <c r="L168" s="89" t="s">
        <v>250</v>
      </c>
      <c r="M168" s="88">
        <v>1</v>
      </c>
      <c r="N168" s="89" t="s">
        <v>250</v>
      </c>
      <c r="O168" s="89" t="s">
        <v>246</v>
      </c>
      <c r="P168" s="89" t="s">
        <v>246</v>
      </c>
      <c r="Q168" s="88">
        <v>245607.207164</v>
      </c>
      <c r="R168" s="88">
        <v>10000</v>
      </c>
      <c r="S168" s="90">
        <v>99.984523</v>
      </c>
      <c r="T168" s="88">
        <v>0</v>
      </c>
      <c r="U168" s="91">
        <v>2455691943.891829</v>
      </c>
      <c r="V168" s="92" t="s">
        <v>228</v>
      </c>
      <c r="W168" s="92" t="s">
        <v>228</v>
      </c>
      <c r="X168" s="88" t="s">
        <v>142</v>
      </c>
    </row>
    <row r="169" spans="1:24" ht="15">
      <c r="A169" s="88">
        <f t="shared" si="2"/>
        <v>158</v>
      </c>
      <c r="B169" s="88" t="s">
        <v>248</v>
      </c>
      <c r="C169" s="88" t="s">
        <v>249</v>
      </c>
      <c r="D169" s="88" t="s">
        <v>142</v>
      </c>
      <c r="E169" s="88"/>
      <c r="F169" s="88"/>
      <c r="G169" s="88" t="s">
        <v>143</v>
      </c>
      <c r="H169" s="88" t="s">
        <v>144</v>
      </c>
      <c r="I169" s="88" t="s">
        <v>145</v>
      </c>
      <c r="J169" s="88" t="s">
        <v>151</v>
      </c>
      <c r="K169" s="88" t="s">
        <v>147</v>
      </c>
      <c r="L169" s="89" t="s">
        <v>250</v>
      </c>
      <c r="M169" s="88">
        <v>1</v>
      </c>
      <c r="N169" s="89" t="s">
        <v>250</v>
      </c>
      <c r="O169" s="89" t="s">
        <v>246</v>
      </c>
      <c r="P169" s="89" t="s">
        <v>246</v>
      </c>
      <c r="Q169" s="88">
        <v>300.717142</v>
      </c>
      <c r="R169" s="88">
        <v>10000</v>
      </c>
      <c r="S169" s="90">
        <v>99.984523</v>
      </c>
      <c r="T169" s="88">
        <v>0</v>
      </c>
      <c r="U169" s="91">
        <v>3006705.998275024</v>
      </c>
      <c r="V169" s="92" t="s">
        <v>228</v>
      </c>
      <c r="W169" s="92" t="s">
        <v>228</v>
      </c>
      <c r="X169" s="88" t="s">
        <v>142</v>
      </c>
    </row>
    <row r="170" spans="1:24" ht="15">
      <c r="A170" s="88">
        <f t="shared" si="2"/>
        <v>159</v>
      </c>
      <c r="B170" s="88" t="s">
        <v>248</v>
      </c>
      <c r="C170" s="88" t="s">
        <v>249</v>
      </c>
      <c r="D170" s="88" t="s">
        <v>142</v>
      </c>
      <c r="E170" s="88"/>
      <c r="F170" s="88"/>
      <c r="G170" s="88" t="s">
        <v>143</v>
      </c>
      <c r="H170" s="88" t="s">
        <v>144</v>
      </c>
      <c r="I170" s="88" t="s">
        <v>145</v>
      </c>
      <c r="J170" s="88" t="s">
        <v>152</v>
      </c>
      <c r="K170" s="88" t="s">
        <v>147</v>
      </c>
      <c r="L170" s="89" t="s">
        <v>250</v>
      </c>
      <c r="M170" s="88">
        <v>1</v>
      </c>
      <c r="N170" s="89" t="s">
        <v>250</v>
      </c>
      <c r="O170" s="89" t="s">
        <v>246</v>
      </c>
      <c r="P170" s="89" t="s">
        <v>246</v>
      </c>
      <c r="Q170" s="88">
        <v>22606.117361</v>
      </c>
      <c r="R170" s="88">
        <v>10000</v>
      </c>
      <c r="S170" s="90">
        <v>99.984523</v>
      </c>
      <c r="T170" s="88">
        <v>0</v>
      </c>
      <c r="U170" s="91">
        <v>226026185.9865237</v>
      </c>
      <c r="V170" s="92" t="s">
        <v>228</v>
      </c>
      <c r="W170" s="92" t="s">
        <v>228</v>
      </c>
      <c r="X170" s="88" t="s">
        <v>142</v>
      </c>
    </row>
    <row r="171" spans="1:24" ht="15">
      <c r="A171" s="88">
        <f t="shared" si="2"/>
        <v>160</v>
      </c>
      <c r="B171" s="88" t="s">
        <v>248</v>
      </c>
      <c r="C171" s="88" t="s">
        <v>249</v>
      </c>
      <c r="D171" s="88" t="s">
        <v>142</v>
      </c>
      <c r="E171" s="88"/>
      <c r="F171" s="88"/>
      <c r="G171" s="88" t="s">
        <v>143</v>
      </c>
      <c r="H171" s="88" t="s">
        <v>144</v>
      </c>
      <c r="I171" s="88" t="s">
        <v>145</v>
      </c>
      <c r="J171" s="88" t="s">
        <v>153</v>
      </c>
      <c r="K171" s="88" t="s">
        <v>147</v>
      </c>
      <c r="L171" s="89" t="s">
        <v>250</v>
      </c>
      <c r="M171" s="88">
        <v>1</v>
      </c>
      <c r="N171" s="89" t="s">
        <v>250</v>
      </c>
      <c r="O171" s="89" t="s">
        <v>246</v>
      </c>
      <c r="P171" s="89" t="s">
        <v>246</v>
      </c>
      <c r="Q171" s="88">
        <v>7087.924102</v>
      </c>
      <c r="R171" s="88">
        <v>10000</v>
      </c>
      <c r="S171" s="90">
        <v>99.984523</v>
      </c>
      <c r="T171" s="88">
        <v>0</v>
      </c>
      <c r="U171" s="91">
        <v>70868270.99733979</v>
      </c>
      <c r="V171" s="92" t="s">
        <v>228</v>
      </c>
      <c r="W171" s="92" t="s">
        <v>228</v>
      </c>
      <c r="X171" s="88" t="s">
        <v>142</v>
      </c>
    </row>
    <row r="172" spans="1:24" ht="15">
      <c r="A172" s="88">
        <f t="shared" si="2"/>
        <v>161</v>
      </c>
      <c r="B172" s="88" t="s">
        <v>248</v>
      </c>
      <c r="C172" s="88" t="s">
        <v>249</v>
      </c>
      <c r="D172" s="88" t="s">
        <v>142</v>
      </c>
      <c r="E172" s="88"/>
      <c r="F172" s="88"/>
      <c r="G172" s="88" t="s">
        <v>143</v>
      </c>
      <c r="H172" s="88" t="s">
        <v>144</v>
      </c>
      <c r="I172" s="88" t="s">
        <v>145</v>
      </c>
      <c r="J172" s="88" t="s">
        <v>154</v>
      </c>
      <c r="K172" s="88" t="s">
        <v>147</v>
      </c>
      <c r="L172" s="89" t="s">
        <v>250</v>
      </c>
      <c r="M172" s="88">
        <v>1</v>
      </c>
      <c r="N172" s="89" t="s">
        <v>250</v>
      </c>
      <c r="O172" s="89" t="s">
        <v>246</v>
      </c>
      <c r="P172" s="89" t="s">
        <v>246</v>
      </c>
      <c r="Q172" s="88">
        <v>1291.079621</v>
      </c>
      <c r="R172" s="88">
        <v>10000</v>
      </c>
      <c r="S172" s="90">
        <v>99.984523</v>
      </c>
      <c r="T172" s="88">
        <v>0</v>
      </c>
      <c r="U172" s="91">
        <v>12908797.9983241</v>
      </c>
      <c r="V172" s="92" t="s">
        <v>228</v>
      </c>
      <c r="W172" s="92" t="s">
        <v>228</v>
      </c>
      <c r="X172" s="88" t="s">
        <v>142</v>
      </c>
    </row>
    <row r="173" spans="1:24" ht="15">
      <c r="A173" s="88">
        <f t="shared" si="2"/>
        <v>162</v>
      </c>
      <c r="B173" s="88" t="s">
        <v>248</v>
      </c>
      <c r="C173" s="88" t="s">
        <v>249</v>
      </c>
      <c r="D173" s="88" t="s">
        <v>142</v>
      </c>
      <c r="E173" s="88"/>
      <c r="F173" s="88"/>
      <c r="G173" s="88" t="s">
        <v>143</v>
      </c>
      <c r="H173" s="88" t="s">
        <v>144</v>
      </c>
      <c r="I173" s="88" t="s">
        <v>145</v>
      </c>
      <c r="J173" s="88" t="s">
        <v>155</v>
      </c>
      <c r="K173" s="88" t="s">
        <v>147</v>
      </c>
      <c r="L173" s="89" t="s">
        <v>250</v>
      </c>
      <c r="M173" s="88">
        <v>1</v>
      </c>
      <c r="N173" s="89" t="s">
        <v>250</v>
      </c>
      <c r="O173" s="89" t="s">
        <v>246</v>
      </c>
      <c r="P173" s="89" t="s">
        <v>246</v>
      </c>
      <c r="Q173" s="88">
        <v>76906.954608</v>
      </c>
      <c r="R173" s="88">
        <v>10000</v>
      </c>
      <c r="S173" s="90">
        <v>99.984523</v>
      </c>
      <c r="T173" s="88">
        <v>0</v>
      </c>
      <c r="U173" s="91">
        <v>768950516.7249115</v>
      </c>
      <c r="V173" s="92" t="s">
        <v>228</v>
      </c>
      <c r="W173" s="92" t="s">
        <v>228</v>
      </c>
      <c r="X173" s="88" t="s">
        <v>142</v>
      </c>
    </row>
    <row r="174" spans="1:24" ht="15">
      <c r="A174" s="88">
        <f t="shared" si="2"/>
        <v>163</v>
      </c>
      <c r="B174" s="88" t="s">
        <v>251</v>
      </c>
      <c r="C174" s="88" t="s">
        <v>252</v>
      </c>
      <c r="D174" s="88" t="s">
        <v>142</v>
      </c>
      <c r="E174" s="88"/>
      <c r="F174" s="88"/>
      <c r="G174" s="88" t="s">
        <v>143</v>
      </c>
      <c r="H174" s="88" t="s">
        <v>144</v>
      </c>
      <c r="I174" s="88" t="s">
        <v>145</v>
      </c>
      <c r="J174" s="88" t="s">
        <v>146</v>
      </c>
      <c r="K174" s="88" t="s">
        <v>147</v>
      </c>
      <c r="L174" s="89" t="s">
        <v>253</v>
      </c>
      <c r="M174" s="88">
        <v>1</v>
      </c>
      <c r="N174" s="89" t="s">
        <v>253</v>
      </c>
      <c r="O174" s="89" t="s">
        <v>250</v>
      </c>
      <c r="P174" s="89" t="s">
        <v>250</v>
      </c>
      <c r="Q174" s="88">
        <v>212958.740943</v>
      </c>
      <c r="R174" s="88">
        <v>10000</v>
      </c>
      <c r="S174" s="90">
        <v>99.984523</v>
      </c>
      <c r="T174" s="88">
        <v>0</v>
      </c>
      <c r="U174" s="91">
        <v>2129257811.90889</v>
      </c>
      <c r="V174" s="92" t="s">
        <v>228</v>
      </c>
      <c r="W174" s="92" t="s">
        <v>228</v>
      </c>
      <c r="X174" s="88" t="s">
        <v>142</v>
      </c>
    </row>
    <row r="175" spans="1:24" ht="15">
      <c r="A175" s="88">
        <f t="shared" si="2"/>
        <v>164</v>
      </c>
      <c r="B175" s="88" t="s">
        <v>251</v>
      </c>
      <c r="C175" s="88" t="s">
        <v>252</v>
      </c>
      <c r="D175" s="88" t="s">
        <v>142</v>
      </c>
      <c r="E175" s="88"/>
      <c r="F175" s="88"/>
      <c r="G175" s="88" t="s">
        <v>143</v>
      </c>
      <c r="H175" s="88" t="s">
        <v>144</v>
      </c>
      <c r="I175" s="88" t="s">
        <v>145</v>
      </c>
      <c r="J175" s="88" t="s">
        <v>151</v>
      </c>
      <c r="K175" s="88" t="s">
        <v>147</v>
      </c>
      <c r="L175" s="89" t="s">
        <v>253</v>
      </c>
      <c r="M175" s="88">
        <v>1</v>
      </c>
      <c r="N175" s="89" t="s">
        <v>253</v>
      </c>
      <c r="O175" s="89" t="s">
        <v>250</v>
      </c>
      <c r="P175" s="89" t="s">
        <v>250</v>
      </c>
      <c r="Q175" s="88">
        <v>300.721842</v>
      </c>
      <c r="R175" s="88">
        <v>10000</v>
      </c>
      <c r="S175" s="90">
        <v>99.984523</v>
      </c>
      <c r="T175" s="88">
        <v>0</v>
      </c>
      <c r="U175" s="91">
        <v>3006752.9910008055</v>
      </c>
      <c r="V175" s="92" t="s">
        <v>228</v>
      </c>
      <c r="W175" s="92" t="s">
        <v>228</v>
      </c>
      <c r="X175" s="88" t="s">
        <v>142</v>
      </c>
    </row>
    <row r="176" spans="1:24" ht="15">
      <c r="A176" s="88">
        <f t="shared" si="2"/>
        <v>165</v>
      </c>
      <c r="B176" s="88" t="s">
        <v>251</v>
      </c>
      <c r="C176" s="88" t="s">
        <v>252</v>
      </c>
      <c r="D176" s="88" t="s">
        <v>142</v>
      </c>
      <c r="E176" s="88"/>
      <c r="F176" s="88"/>
      <c r="G176" s="88" t="s">
        <v>143</v>
      </c>
      <c r="H176" s="88" t="s">
        <v>144</v>
      </c>
      <c r="I176" s="88" t="s">
        <v>145</v>
      </c>
      <c r="J176" s="88" t="s">
        <v>152</v>
      </c>
      <c r="K176" s="88" t="s">
        <v>147</v>
      </c>
      <c r="L176" s="89" t="s">
        <v>253</v>
      </c>
      <c r="M176" s="88">
        <v>1</v>
      </c>
      <c r="N176" s="89" t="s">
        <v>253</v>
      </c>
      <c r="O176" s="89" t="s">
        <v>250</v>
      </c>
      <c r="P176" s="89" t="s">
        <v>250</v>
      </c>
      <c r="Q176" s="88">
        <v>22781.287372</v>
      </c>
      <c r="R176" s="88">
        <v>10000</v>
      </c>
      <c r="S176" s="90">
        <v>99.984523</v>
      </c>
      <c r="T176" s="88">
        <v>0</v>
      </c>
      <c r="U176" s="91">
        <v>227777614.98484662</v>
      </c>
      <c r="V176" s="92" t="s">
        <v>228</v>
      </c>
      <c r="W176" s="92" t="s">
        <v>228</v>
      </c>
      <c r="X176" s="88" t="s">
        <v>142</v>
      </c>
    </row>
    <row r="177" spans="1:24" ht="15">
      <c r="A177" s="88">
        <f t="shared" si="2"/>
        <v>166</v>
      </c>
      <c r="B177" s="88" t="s">
        <v>251</v>
      </c>
      <c r="C177" s="88" t="s">
        <v>252</v>
      </c>
      <c r="D177" s="88" t="s">
        <v>142</v>
      </c>
      <c r="E177" s="88"/>
      <c r="F177" s="88"/>
      <c r="G177" s="88" t="s">
        <v>143</v>
      </c>
      <c r="H177" s="88" t="s">
        <v>144</v>
      </c>
      <c r="I177" s="88" t="s">
        <v>145</v>
      </c>
      <c r="J177" s="88" t="s">
        <v>153</v>
      </c>
      <c r="K177" s="88" t="s">
        <v>147</v>
      </c>
      <c r="L177" s="89" t="s">
        <v>253</v>
      </c>
      <c r="M177" s="88">
        <v>1</v>
      </c>
      <c r="N177" s="89" t="s">
        <v>253</v>
      </c>
      <c r="O177" s="89" t="s">
        <v>250</v>
      </c>
      <c r="P177" s="89" t="s">
        <v>250</v>
      </c>
      <c r="Q177" s="88">
        <v>7262.734457</v>
      </c>
      <c r="R177" s="88">
        <v>10000</v>
      </c>
      <c r="S177" s="90">
        <v>99.984523</v>
      </c>
      <c r="T177" s="88">
        <v>0</v>
      </c>
      <c r="U177" s="91">
        <v>72616103.99230449</v>
      </c>
      <c r="V177" s="92" t="s">
        <v>228</v>
      </c>
      <c r="W177" s="92" t="s">
        <v>228</v>
      </c>
      <c r="X177" s="88" t="s">
        <v>142</v>
      </c>
    </row>
    <row r="178" spans="1:24" ht="15">
      <c r="A178" s="88">
        <f t="shared" si="2"/>
        <v>167</v>
      </c>
      <c r="B178" s="88" t="s">
        <v>251</v>
      </c>
      <c r="C178" s="88" t="s">
        <v>252</v>
      </c>
      <c r="D178" s="88" t="s">
        <v>142</v>
      </c>
      <c r="E178" s="88"/>
      <c r="F178" s="88"/>
      <c r="G178" s="88" t="s">
        <v>143</v>
      </c>
      <c r="H178" s="88" t="s">
        <v>144</v>
      </c>
      <c r="I178" s="88" t="s">
        <v>145</v>
      </c>
      <c r="J178" s="88" t="s">
        <v>154</v>
      </c>
      <c r="K178" s="88" t="s">
        <v>147</v>
      </c>
      <c r="L178" s="89" t="s">
        <v>253</v>
      </c>
      <c r="M178" s="88">
        <v>1</v>
      </c>
      <c r="N178" s="89" t="s">
        <v>253</v>
      </c>
      <c r="O178" s="89" t="s">
        <v>250</v>
      </c>
      <c r="P178" s="89" t="s">
        <v>250</v>
      </c>
      <c r="Q178" s="88">
        <v>1291.104624</v>
      </c>
      <c r="R178" s="88">
        <v>10000</v>
      </c>
      <c r="S178" s="90">
        <v>99.984523</v>
      </c>
      <c r="T178" s="88">
        <v>0</v>
      </c>
      <c r="U178" s="91">
        <v>12909047.989626808</v>
      </c>
      <c r="V178" s="92" t="s">
        <v>228</v>
      </c>
      <c r="W178" s="92" t="s">
        <v>228</v>
      </c>
      <c r="X178" s="88" t="s">
        <v>142</v>
      </c>
    </row>
    <row r="179" spans="1:24" ht="15">
      <c r="A179" s="88">
        <f t="shared" si="2"/>
        <v>168</v>
      </c>
      <c r="B179" s="88" t="s">
        <v>251</v>
      </c>
      <c r="C179" s="88" t="s">
        <v>252</v>
      </c>
      <c r="D179" s="88" t="s">
        <v>142</v>
      </c>
      <c r="E179" s="88"/>
      <c r="F179" s="88"/>
      <c r="G179" s="88" t="s">
        <v>143</v>
      </c>
      <c r="H179" s="88" t="s">
        <v>144</v>
      </c>
      <c r="I179" s="88" t="s">
        <v>145</v>
      </c>
      <c r="J179" s="88" t="s">
        <v>155</v>
      </c>
      <c r="K179" s="88" t="s">
        <v>147</v>
      </c>
      <c r="L179" s="89" t="s">
        <v>253</v>
      </c>
      <c r="M179" s="88">
        <v>1</v>
      </c>
      <c r="N179" s="89" t="s">
        <v>253</v>
      </c>
      <c r="O179" s="89" t="s">
        <v>250</v>
      </c>
      <c r="P179" s="89" t="s">
        <v>250</v>
      </c>
      <c r="Q179" s="88">
        <v>62755.410758</v>
      </c>
      <c r="R179" s="88">
        <v>10000</v>
      </c>
      <c r="S179" s="90">
        <v>99.984523</v>
      </c>
      <c r="T179" s="88">
        <v>0</v>
      </c>
      <c r="U179" s="91">
        <v>627456980.6542374</v>
      </c>
      <c r="V179" s="92" t="s">
        <v>228</v>
      </c>
      <c r="W179" s="92" t="s">
        <v>228</v>
      </c>
      <c r="X179" s="88" t="s">
        <v>142</v>
      </c>
    </row>
    <row r="180" spans="1:24" ht="15">
      <c r="A180" s="88">
        <f t="shared" si="2"/>
        <v>169</v>
      </c>
      <c r="B180" s="88" t="s">
        <v>254</v>
      </c>
      <c r="C180" s="88" t="s">
        <v>255</v>
      </c>
      <c r="D180" s="88" t="s">
        <v>142</v>
      </c>
      <c r="E180" s="88"/>
      <c r="F180" s="88"/>
      <c r="G180" s="88" t="s">
        <v>143</v>
      </c>
      <c r="H180" s="88" t="s">
        <v>144</v>
      </c>
      <c r="I180" s="88" t="s">
        <v>145</v>
      </c>
      <c r="J180" s="88" t="s">
        <v>146</v>
      </c>
      <c r="K180" s="88" t="s">
        <v>147</v>
      </c>
      <c r="L180" s="89" t="s">
        <v>256</v>
      </c>
      <c r="M180" s="88">
        <v>1</v>
      </c>
      <c r="N180" s="89" t="s">
        <v>256</v>
      </c>
      <c r="O180" s="89" t="s">
        <v>253</v>
      </c>
      <c r="P180" s="89" t="s">
        <v>253</v>
      </c>
      <c r="Q180" s="88">
        <v>213045.803117</v>
      </c>
      <c r="R180" s="88">
        <v>10000</v>
      </c>
      <c r="S180" s="90">
        <v>99.984523</v>
      </c>
      <c r="T180" s="88">
        <v>0</v>
      </c>
      <c r="U180" s="91">
        <v>2130128298.902241</v>
      </c>
      <c r="V180" s="92" t="s">
        <v>228</v>
      </c>
      <c r="W180" s="92" t="s">
        <v>228</v>
      </c>
      <c r="X180" s="88" t="s">
        <v>142</v>
      </c>
    </row>
    <row r="181" spans="1:24" ht="15">
      <c r="A181" s="88">
        <f t="shared" si="2"/>
        <v>170</v>
      </c>
      <c r="B181" s="88" t="s">
        <v>254</v>
      </c>
      <c r="C181" s="88" t="s">
        <v>255</v>
      </c>
      <c r="D181" s="88" t="s">
        <v>142</v>
      </c>
      <c r="E181" s="88"/>
      <c r="F181" s="88"/>
      <c r="G181" s="88" t="s">
        <v>143</v>
      </c>
      <c r="H181" s="88" t="s">
        <v>144</v>
      </c>
      <c r="I181" s="88" t="s">
        <v>145</v>
      </c>
      <c r="J181" s="88" t="s">
        <v>151</v>
      </c>
      <c r="K181" s="88" t="s">
        <v>147</v>
      </c>
      <c r="L181" s="89" t="s">
        <v>256</v>
      </c>
      <c r="M181" s="88">
        <v>1</v>
      </c>
      <c r="N181" s="89" t="s">
        <v>256</v>
      </c>
      <c r="O181" s="89" t="s">
        <v>253</v>
      </c>
      <c r="P181" s="89" t="s">
        <v>253</v>
      </c>
      <c r="Q181" s="88">
        <v>300.818657</v>
      </c>
      <c r="R181" s="88">
        <v>10000</v>
      </c>
      <c r="S181" s="90">
        <v>99.984523</v>
      </c>
      <c r="T181" s="88">
        <v>0</v>
      </c>
      <c r="U181" s="91">
        <v>3007720.991159649</v>
      </c>
      <c r="V181" s="92" t="s">
        <v>228</v>
      </c>
      <c r="W181" s="92" t="s">
        <v>228</v>
      </c>
      <c r="X181" s="88" t="s">
        <v>142</v>
      </c>
    </row>
    <row r="182" spans="1:24" ht="15">
      <c r="A182" s="88">
        <f t="shared" si="2"/>
        <v>171</v>
      </c>
      <c r="B182" s="88" t="s">
        <v>254</v>
      </c>
      <c r="C182" s="88" t="s">
        <v>255</v>
      </c>
      <c r="D182" s="88" t="s">
        <v>142</v>
      </c>
      <c r="E182" s="88"/>
      <c r="F182" s="88"/>
      <c r="G182" s="88" t="s">
        <v>143</v>
      </c>
      <c r="H182" s="88" t="s">
        <v>144</v>
      </c>
      <c r="I182" s="88" t="s">
        <v>145</v>
      </c>
      <c r="J182" s="88" t="s">
        <v>152</v>
      </c>
      <c r="K182" s="88" t="s">
        <v>147</v>
      </c>
      <c r="L182" s="89" t="s">
        <v>256</v>
      </c>
      <c r="M182" s="88">
        <v>1</v>
      </c>
      <c r="N182" s="89" t="s">
        <v>256</v>
      </c>
      <c r="O182" s="89" t="s">
        <v>253</v>
      </c>
      <c r="P182" s="89" t="s">
        <v>253</v>
      </c>
      <c r="Q182" s="88">
        <v>24372.192197</v>
      </c>
      <c r="R182" s="88">
        <v>10000</v>
      </c>
      <c r="S182" s="90">
        <v>99.984523</v>
      </c>
      <c r="T182" s="88">
        <v>0</v>
      </c>
      <c r="U182" s="91">
        <v>243684200.98190355</v>
      </c>
      <c r="V182" s="92" t="s">
        <v>228</v>
      </c>
      <c r="W182" s="92" t="s">
        <v>228</v>
      </c>
      <c r="X182" s="88" t="s">
        <v>142</v>
      </c>
    </row>
    <row r="183" spans="1:24" ht="15">
      <c r="A183" s="88">
        <f t="shared" si="2"/>
        <v>172</v>
      </c>
      <c r="B183" s="88" t="s">
        <v>254</v>
      </c>
      <c r="C183" s="88" t="s">
        <v>255</v>
      </c>
      <c r="D183" s="88" t="s">
        <v>142</v>
      </c>
      <c r="E183" s="88"/>
      <c r="F183" s="88"/>
      <c r="G183" s="88" t="s">
        <v>143</v>
      </c>
      <c r="H183" s="88" t="s">
        <v>144</v>
      </c>
      <c r="I183" s="88" t="s">
        <v>145</v>
      </c>
      <c r="J183" s="88" t="s">
        <v>153</v>
      </c>
      <c r="K183" s="88" t="s">
        <v>147</v>
      </c>
      <c r="L183" s="89" t="s">
        <v>256</v>
      </c>
      <c r="M183" s="88">
        <v>1</v>
      </c>
      <c r="N183" s="89" t="s">
        <v>256</v>
      </c>
      <c r="O183" s="89" t="s">
        <v>253</v>
      </c>
      <c r="P183" s="89" t="s">
        <v>253</v>
      </c>
      <c r="Q183" s="88">
        <v>8060.885887</v>
      </c>
      <c r="R183" s="88">
        <v>10000</v>
      </c>
      <c r="S183" s="90">
        <v>99.984523</v>
      </c>
      <c r="T183" s="88">
        <v>0</v>
      </c>
      <c r="U183" s="91">
        <v>80596382.98854737</v>
      </c>
      <c r="V183" s="92" t="s">
        <v>228</v>
      </c>
      <c r="W183" s="92" t="s">
        <v>228</v>
      </c>
      <c r="X183" s="88" t="s">
        <v>142</v>
      </c>
    </row>
    <row r="184" spans="1:24" ht="15">
      <c r="A184" s="88">
        <f t="shared" si="2"/>
        <v>173</v>
      </c>
      <c r="B184" s="88" t="s">
        <v>254</v>
      </c>
      <c r="C184" s="88" t="s">
        <v>255</v>
      </c>
      <c r="D184" s="88" t="s">
        <v>142</v>
      </c>
      <c r="E184" s="88"/>
      <c r="F184" s="88"/>
      <c r="G184" s="88" t="s">
        <v>143</v>
      </c>
      <c r="H184" s="88" t="s">
        <v>144</v>
      </c>
      <c r="I184" s="88" t="s">
        <v>145</v>
      </c>
      <c r="J184" s="88" t="s">
        <v>154</v>
      </c>
      <c r="K184" s="88" t="s">
        <v>147</v>
      </c>
      <c r="L184" s="89" t="s">
        <v>256</v>
      </c>
      <c r="M184" s="88">
        <v>1</v>
      </c>
      <c r="N184" s="89" t="s">
        <v>256</v>
      </c>
      <c r="O184" s="89" t="s">
        <v>253</v>
      </c>
      <c r="P184" s="89" t="s">
        <v>253</v>
      </c>
      <c r="Q184" s="88">
        <v>1291.520189</v>
      </c>
      <c r="R184" s="88">
        <v>10000</v>
      </c>
      <c r="S184" s="90">
        <v>99.984523</v>
      </c>
      <c r="T184" s="88">
        <v>0</v>
      </c>
      <c r="U184" s="91">
        <v>12913202.996454364</v>
      </c>
      <c r="V184" s="92" t="s">
        <v>228</v>
      </c>
      <c r="W184" s="92" t="s">
        <v>228</v>
      </c>
      <c r="X184" s="88" t="s">
        <v>142</v>
      </c>
    </row>
    <row r="185" spans="1:24" ht="15">
      <c r="A185" s="88">
        <f t="shared" si="2"/>
        <v>174</v>
      </c>
      <c r="B185" s="88" t="s">
        <v>254</v>
      </c>
      <c r="C185" s="88" t="s">
        <v>255</v>
      </c>
      <c r="D185" s="88" t="s">
        <v>142</v>
      </c>
      <c r="E185" s="88"/>
      <c r="F185" s="88"/>
      <c r="G185" s="88" t="s">
        <v>143</v>
      </c>
      <c r="H185" s="88" t="s">
        <v>144</v>
      </c>
      <c r="I185" s="88" t="s">
        <v>145</v>
      </c>
      <c r="J185" s="88" t="s">
        <v>155</v>
      </c>
      <c r="K185" s="88" t="s">
        <v>147</v>
      </c>
      <c r="L185" s="89" t="s">
        <v>256</v>
      </c>
      <c r="M185" s="88">
        <v>1</v>
      </c>
      <c r="N185" s="89" t="s">
        <v>256</v>
      </c>
      <c r="O185" s="89" t="s">
        <v>253</v>
      </c>
      <c r="P185" s="89" t="s">
        <v>253</v>
      </c>
      <c r="Q185" s="88">
        <v>62778.779949</v>
      </c>
      <c r="R185" s="88">
        <v>10000</v>
      </c>
      <c r="S185" s="90">
        <v>99.984523</v>
      </c>
      <c r="T185" s="88">
        <v>0</v>
      </c>
      <c r="U185" s="91">
        <v>627690636.3956002</v>
      </c>
      <c r="V185" s="92" t="s">
        <v>228</v>
      </c>
      <c r="W185" s="92" t="s">
        <v>228</v>
      </c>
      <c r="X185" s="88" t="s">
        <v>142</v>
      </c>
    </row>
    <row r="186" spans="1:24" ht="15">
      <c r="A186" s="88">
        <f t="shared" si="2"/>
        <v>175</v>
      </c>
      <c r="B186" s="88" t="s">
        <v>257</v>
      </c>
      <c r="C186" s="88" t="s">
        <v>104</v>
      </c>
      <c r="D186" s="88" t="s">
        <v>162</v>
      </c>
      <c r="E186" s="88"/>
      <c r="F186" s="88"/>
      <c r="G186" s="88" t="s">
        <v>143</v>
      </c>
      <c r="H186" s="88" t="s">
        <v>165</v>
      </c>
      <c r="I186" s="88" t="s">
        <v>145</v>
      </c>
      <c r="J186" s="88" t="s">
        <v>146</v>
      </c>
      <c r="K186" s="88" t="s">
        <v>147</v>
      </c>
      <c r="L186" s="89" t="s">
        <v>258</v>
      </c>
      <c r="M186" s="88">
        <v>364</v>
      </c>
      <c r="N186" s="89" t="s">
        <v>258</v>
      </c>
      <c r="O186" s="89" t="s">
        <v>253</v>
      </c>
      <c r="P186" s="89" t="s">
        <v>253</v>
      </c>
      <c r="Q186" s="88">
        <v>350</v>
      </c>
      <c r="R186" s="88">
        <v>100</v>
      </c>
      <c r="S186" s="90">
        <v>1000000</v>
      </c>
      <c r="T186" s="88">
        <v>0</v>
      </c>
      <c r="U186" s="91">
        <f>Q186*R186*S186/100</f>
        <v>350000000</v>
      </c>
      <c r="V186" s="94">
        <v>8.8</v>
      </c>
      <c r="W186" s="94">
        <v>8.8</v>
      </c>
      <c r="X186" s="88" t="s">
        <v>167</v>
      </c>
    </row>
    <row r="187" spans="1:24" ht="15">
      <c r="A187" s="88">
        <f t="shared" si="2"/>
        <v>176</v>
      </c>
      <c r="B187" s="88" t="s">
        <v>257</v>
      </c>
      <c r="C187" s="88" t="s">
        <v>104</v>
      </c>
      <c r="D187" s="88" t="s">
        <v>162</v>
      </c>
      <c r="E187" s="88"/>
      <c r="F187" s="88"/>
      <c r="G187" s="88" t="s">
        <v>143</v>
      </c>
      <c r="H187" s="88" t="s">
        <v>165</v>
      </c>
      <c r="I187" s="88" t="s">
        <v>145</v>
      </c>
      <c r="J187" s="88" t="s">
        <v>155</v>
      </c>
      <c r="K187" s="88" t="s">
        <v>147</v>
      </c>
      <c r="L187" s="89" t="s">
        <v>258</v>
      </c>
      <c r="M187" s="88">
        <v>364</v>
      </c>
      <c r="N187" s="89" t="s">
        <v>258</v>
      </c>
      <c r="O187" s="89" t="s">
        <v>253</v>
      </c>
      <c r="P187" s="89" t="s">
        <v>253</v>
      </c>
      <c r="Q187" s="88">
        <v>150</v>
      </c>
      <c r="R187" s="88">
        <v>100</v>
      </c>
      <c r="S187" s="90">
        <v>1000000</v>
      </c>
      <c r="T187" s="88">
        <v>0</v>
      </c>
      <c r="U187" s="91">
        <f>Q187*R187*S187/100</f>
        <v>150000000</v>
      </c>
      <c r="V187" s="94">
        <v>8.8</v>
      </c>
      <c r="W187" s="94">
        <v>8.8</v>
      </c>
      <c r="X187" s="88" t="s">
        <v>167</v>
      </c>
    </row>
    <row r="188" spans="1:24" ht="15">
      <c r="A188" s="88">
        <f t="shared" si="2"/>
        <v>177</v>
      </c>
      <c r="B188" s="88" t="s">
        <v>259</v>
      </c>
      <c r="C188" s="88" t="s">
        <v>260</v>
      </c>
      <c r="D188" s="88" t="s">
        <v>142</v>
      </c>
      <c r="E188" s="88"/>
      <c r="F188" s="88"/>
      <c r="G188" s="88" t="s">
        <v>143</v>
      </c>
      <c r="H188" s="88" t="s">
        <v>144</v>
      </c>
      <c r="I188" s="88" t="s">
        <v>145</v>
      </c>
      <c r="J188" s="88" t="s">
        <v>153</v>
      </c>
      <c r="K188" s="88" t="s">
        <v>147</v>
      </c>
      <c r="L188" s="89" t="s">
        <v>261</v>
      </c>
      <c r="M188" s="88">
        <v>3</v>
      </c>
      <c r="N188" s="89" t="s">
        <v>261</v>
      </c>
      <c r="O188" s="89" t="s">
        <v>256</v>
      </c>
      <c r="P188" s="89" t="s">
        <v>256</v>
      </c>
      <c r="Q188" s="88">
        <v>5176.008786</v>
      </c>
      <c r="R188" s="88">
        <v>10000</v>
      </c>
      <c r="S188" s="90">
        <v>99.953994</v>
      </c>
      <c r="T188" s="88">
        <v>0</v>
      </c>
      <c r="U188" s="91">
        <v>51736275.00010694</v>
      </c>
      <c r="V188" s="92" t="s">
        <v>224</v>
      </c>
      <c r="W188" s="92" t="s">
        <v>224</v>
      </c>
      <c r="X188" s="88" t="s">
        <v>142</v>
      </c>
    </row>
    <row r="189" spans="1:24" ht="15">
      <c r="A189" s="88">
        <f t="shared" si="2"/>
        <v>178</v>
      </c>
      <c r="B189" s="88" t="s">
        <v>259</v>
      </c>
      <c r="C189" s="88" t="s">
        <v>260</v>
      </c>
      <c r="D189" s="88" t="s">
        <v>142</v>
      </c>
      <c r="E189" s="88"/>
      <c r="F189" s="88"/>
      <c r="G189" s="88" t="s">
        <v>143</v>
      </c>
      <c r="H189" s="88" t="s">
        <v>144</v>
      </c>
      <c r="I189" s="88" t="s">
        <v>145</v>
      </c>
      <c r="J189" s="88" t="s">
        <v>154</v>
      </c>
      <c r="K189" s="88" t="s">
        <v>147</v>
      </c>
      <c r="L189" s="89" t="s">
        <v>261</v>
      </c>
      <c r="M189" s="88">
        <v>3</v>
      </c>
      <c r="N189" s="89" t="s">
        <v>261</v>
      </c>
      <c r="O189" s="89" t="s">
        <v>256</v>
      </c>
      <c r="P189" s="89" t="s">
        <v>256</v>
      </c>
      <c r="Q189" s="88">
        <v>750.908664</v>
      </c>
      <c r="R189" s="88">
        <v>10000</v>
      </c>
      <c r="S189" s="90">
        <v>99.953994</v>
      </c>
      <c r="T189" s="88">
        <v>0</v>
      </c>
      <c r="U189" s="91">
        <v>7505631.993080411</v>
      </c>
      <c r="V189" s="92" t="s">
        <v>224</v>
      </c>
      <c r="W189" s="92" t="s">
        <v>224</v>
      </c>
      <c r="X189" s="88" t="s">
        <v>142</v>
      </c>
    </row>
    <row r="190" spans="1:24" ht="15">
      <c r="A190" s="88">
        <f t="shared" si="2"/>
        <v>179</v>
      </c>
      <c r="B190" s="88" t="s">
        <v>259</v>
      </c>
      <c r="C190" s="88" t="s">
        <v>260</v>
      </c>
      <c r="D190" s="88" t="s">
        <v>142</v>
      </c>
      <c r="E190" s="88"/>
      <c r="F190" s="88"/>
      <c r="G190" s="88" t="s">
        <v>143</v>
      </c>
      <c r="H190" s="88" t="s">
        <v>144</v>
      </c>
      <c r="I190" s="88" t="s">
        <v>145</v>
      </c>
      <c r="J190" s="88" t="s">
        <v>155</v>
      </c>
      <c r="K190" s="88" t="s">
        <v>147</v>
      </c>
      <c r="L190" s="89" t="s">
        <v>261</v>
      </c>
      <c r="M190" s="88">
        <v>3</v>
      </c>
      <c r="N190" s="89" t="s">
        <v>261</v>
      </c>
      <c r="O190" s="89" t="s">
        <v>256</v>
      </c>
      <c r="P190" s="89" t="s">
        <v>256</v>
      </c>
      <c r="Q190" s="88">
        <v>33316.756769</v>
      </c>
      <c r="R190" s="88">
        <v>10000</v>
      </c>
      <c r="S190" s="90">
        <v>99.953994</v>
      </c>
      <c r="T190" s="88">
        <v>0</v>
      </c>
      <c r="U190" s="91">
        <v>333014289.8858399</v>
      </c>
      <c r="V190" s="92" t="s">
        <v>224</v>
      </c>
      <c r="W190" s="92" t="s">
        <v>224</v>
      </c>
      <c r="X190" s="88" t="s">
        <v>142</v>
      </c>
    </row>
    <row r="191" spans="1:24" ht="15">
      <c r="A191" s="88">
        <f t="shared" si="2"/>
        <v>180</v>
      </c>
      <c r="B191" s="88" t="s">
        <v>259</v>
      </c>
      <c r="C191" s="88" t="s">
        <v>260</v>
      </c>
      <c r="D191" s="88" t="s">
        <v>142</v>
      </c>
      <c r="E191" s="88"/>
      <c r="F191" s="88"/>
      <c r="G191" s="88" t="s">
        <v>143</v>
      </c>
      <c r="H191" s="88" t="s">
        <v>144</v>
      </c>
      <c r="I191" s="88" t="s">
        <v>145</v>
      </c>
      <c r="J191" s="88" t="s">
        <v>146</v>
      </c>
      <c r="K191" s="88" t="s">
        <v>147</v>
      </c>
      <c r="L191" s="89" t="s">
        <v>261</v>
      </c>
      <c r="M191" s="88">
        <v>3</v>
      </c>
      <c r="N191" s="89" t="s">
        <v>261</v>
      </c>
      <c r="O191" s="89" t="s">
        <v>256</v>
      </c>
      <c r="P191" s="89" t="s">
        <v>256</v>
      </c>
      <c r="Q191" s="88">
        <v>102889.525037</v>
      </c>
      <c r="R191" s="88">
        <v>10000</v>
      </c>
      <c r="S191" s="90">
        <v>99.953665</v>
      </c>
      <c r="T191" s="88">
        <v>0</v>
      </c>
      <c r="U191" s="91">
        <v>1028418514.9453163</v>
      </c>
      <c r="V191" s="92" t="s">
        <v>235</v>
      </c>
      <c r="W191" s="92" t="s">
        <v>235</v>
      </c>
      <c r="X191" s="88" t="s">
        <v>142</v>
      </c>
    </row>
    <row r="192" spans="1:24" ht="15">
      <c r="A192" s="88">
        <f t="shared" si="2"/>
        <v>181</v>
      </c>
      <c r="B192" s="88" t="s">
        <v>259</v>
      </c>
      <c r="C192" s="88" t="s">
        <v>260</v>
      </c>
      <c r="D192" s="88" t="s">
        <v>142</v>
      </c>
      <c r="E192" s="88"/>
      <c r="F192" s="88"/>
      <c r="G192" s="88" t="s">
        <v>143</v>
      </c>
      <c r="H192" s="88" t="s">
        <v>144</v>
      </c>
      <c r="I192" s="88" t="s">
        <v>145</v>
      </c>
      <c r="J192" s="88" t="s">
        <v>151</v>
      </c>
      <c r="K192" s="88" t="s">
        <v>147</v>
      </c>
      <c r="L192" s="89" t="s">
        <v>261</v>
      </c>
      <c r="M192" s="88">
        <v>3</v>
      </c>
      <c r="N192" s="89" t="s">
        <v>261</v>
      </c>
      <c r="O192" s="89" t="s">
        <v>256</v>
      </c>
      <c r="P192" s="89" t="s">
        <v>256</v>
      </c>
      <c r="Q192" s="88">
        <v>141.534579</v>
      </c>
      <c r="R192" s="88">
        <v>10000</v>
      </c>
      <c r="S192" s="90">
        <v>99.953665</v>
      </c>
      <c r="T192" s="88">
        <v>0</v>
      </c>
      <c r="U192" s="91">
        <v>1414689.9939157756</v>
      </c>
      <c r="V192" s="92" t="s">
        <v>235</v>
      </c>
      <c r="W192" s="92" t="s">
        <v>235</v>
      </c>
      <c r="X192" s="88" t="s">
        <v>142</v>
      </c>
    </row>
    <row r="193" spans="1:24" ht="15">
      <c r="A193" s="88">
        <f t="shared" si="2"/>
        <v>182</v>
      </c>
      <c r="B193" s="88" t="s">
        <v>259</v>
      </c>
      <c r="C193" s="88" t="s">
        <v>260</v>
      </c>
      <c r="D193" s="88" t="s">
        <v>142</v>
      </c>
      <c r="E193" s="88"/>
      <c r="F193" s="88"/>
      <c r="G193" s="88" t="s">
        <v>143</v>
      </c>
      <c r="H193" s="88" t="s">
        <v>144</v>
      </c>
      <c r="I193" s="88" t="s">
        <v>145</v>
      </c>
      <c r="J193" s="88" t="s">
        <v>152</v>
      </c>
      <c r="K193" s="88" t="s">
        <v>147</v>
      </c>
      <c r="L193" s="89" t="s">
        <v>261</v>
      </c>
      <c r="M193" s="88">
        <v>3</v>
      </c>
      <c r="N193" s="89" t="s">
        <v>261</v>
      </c>
      <c r="O193" s="89" t="s">
        <v>256</v>
      </c>
      <c r="P193" s="89" t="s">
        <v>256</v>
      </c>
      <c r="Q193" s="88">
        <v>12126.968692</v>
      </c>
      <c r="R193" s="88">
        <v>10000</v>
      </c>
      <c r="S193" s="90">
        <v>99.953665</v>
      </c>
      <c r="T193" s="88">
        <v>0</v>
      </c>
      <c r="U193" s="91">
        <v>121213496.98650165</v>
      </c>
      <c r="V193" s="92" t="s">
        <v>235</v>
      </c>
      <c r="W193" s="92" t="s">
        <v>235</v>
      </c>
      <c r="X193" s="88" t="s">
        <v>142</v>
      </c>
    </row>
    <row r="194" spans="1:24" ht="15">
      <c r="A194" s="88">
        <f t="shared" si="2"/>
        <v>183</v>
      </c>
      <c r="B194" s="88" t="s">
        <v>259</v>
      </c>
      <c r="C194" s="88" t="s">
        <v>260</v>
      </c>
      <c r="D194" s="88" t="s">
        <v>142</v>
      </c>
      <c r="E194" s="88"/>
      <c r="F194" s="88"/>
      <c r="G194" s="88" t="s">
        <v>143</v>
      </c>
      <c r="H194" s="88" t="s">
        <v>144</v>
      </c>
      <c r="I194" s="88" t="s">
        <v>145</v>
      </c>
      <c r="J194" s="88" t="s">
        <v>153</v>
      </c>
      <c r="K194" s="88" t="s">
        <v>147</v>
      </c>
      <c r="L194" s="89" t="s">
        <v>261</v>
      </c>
      <c r="M194" s="88">
        <v>3</v>
      </c>
      <c r="N194" s="89" t="s">
        <v>261</v>
      </c>
      <c r="O194" s="89" t="s">
        <v>256</v>
      </c>
      <c r="P194" s="89" t="s">
        <v>256</v>
      </c>
      <c r="Q194" s="88">
        <v>4595.450187</v>
      </c>
      <c r="R194" s="88">
        <v>10000</v>
      </c>
      <c r="S194" s="90">
        <v>99.953665</v>
      </c>
      <c r="T194" s="88">
        <v>0</v>
      </c>
      <c r="U194" s="91">
        <v>45933208.99401749</v>
      </c>
      <c r="V194" s="92" t="s">
        <v>235</v>
      </c>
      <c r="W194" s="92" t="s">
        <v>235</v>
      </c>
      <c r="X194" s="88" t="s">
        <v>142</v>
      </c>
    </row>
    <row r="195" spans="1:24" ht="15">
      <c r="A195" s="88">
        <f t="shared" si="2"/>
        <v>184</v>
      </c>
      <c r="B195" s="88" t="s">
        <v>259</v>
      </c>
      <c r="C195" s="88" t="s">
        <v>260</v>
      </c>
      <c r="D195" s="88" t="s">
        <v>142</v>
      </c>
      <c r="E195" s="88"/>
      <c r="F195" s="88"/>
      <c r="G195" s="88" t="s">
        <v>143</v>
      </c>
      <c r="H195" s="88" t="s">
        <v>144</v>
      </c>
      <c r="I195" s="88" t="s">
        <v>145</v>
      </c>
      <c r="J195" s="88" t="s">
        <v>154</v>
      </c>
      <c r="K195" s="88" t="s">
        <v>147</v>
      </c>
      <c r="L195" s="89" t="s">
        <v>261</v>
      </c>
      <c r="M195" s="88">
        <v>3</v>
      </c>
      <c r="N195" s="89" t="s">
        <v>261</v>
      </c>
      <c r="O195" s="89" t="s">
        <v>256</v>
      </c>
      <c r="P195" s="89" t="s">
        <v>256</v>
      </c>
      <c r="Q195" s="88">
        <v>666.684206</v>
      </c>
      <c r="R195" s="88">
        <v>10000</v>
      </c>
      <c r="S195" s="90">
        <v>99.953665</v>
      </c>
      <c r="T195" s="88">
        <v>0</v>
      </c>
      <c r="U195" s="91">
        <v>6663752.999398709</v>
      </c>
      <c r="V195" s="95" t="s">
        <v>235</v>
      </c>
      <c r="W195" s="95" t="s">
        <v>235</v>
      </c>
      <c r="X195" s="88" t="s">
        <v>142</v>
      </c>
    </row>
    <row r="196" spans="1:24" ht="15">
      <c r="A196" s="88">
        <f t="shared" si="2"/>
        <v>185</v>
      </c>
      <c r="B196" s="88" t="s">
        <v>259</v>
      </c>
      <c r="C196" s="88" t="s">
        <v>260</v>
      </c>
      <c r="D196" s="88" t="s">
        <v>142</v>
      </c>
      <c r="E196" s="88"/>
      <c r="F196" s="88"/>
      <c r="G196" s="88" t="s">
        <v>143</v>
      </c>
      <c r="H196" s="88" t="s">
        <v>144</v>
      </c>
      <c r="I196" s="88" t="s">
        <v>145</v>
      </c>
      <c r="J196" s="88" t="s">
        <v>155</v>
      </c>
      <c r="K196" s="88" t="s">
        <v>147</v>
      </c>
      <c r="L196" s="89" t="s">
        <v>261</v>
      </c>
      <c r="M196" s="88">
        <v>3</v>
      </c>
      <c r="N196" s="89" t="s">
        <v>261</v>
      </c>
      <c r="O196" s="89" t="s">
        <v>256</v>
      </c>
      <c r="P196" s="89" t="s">
        <v>256</v>
      </c>
      <c r="Q196" s="88">
        <v>29579.837296</v>
      </c>
      <c r="R196" s="88">
        <v>10000</v>
      </c>
      <c r="S196" s="90">
        <v>99.953665</v>
      </c>
      <c r="T196" s="88">
        <v>0</v>
      </c>
      <c r="U196" s="91">
        <v>295661315.70086396</v>
      </c>
      <c r="V196" s="95" t="s">
        <v>235</v>
      </c>
      <c r="W196" s="95" t="s">
        <v>235</v>
      </c>
      <c r="X196" s="88" t="s">
        <v>142</v>
      </c>
    </row>
    <row r="197" spans="1:24" ht="15">
      <c r="A197" s="88">
        <f t="shared" si="2"/>
        <v>186</v>
      </c>
      <c r="B197" s="88" t="s">
        <v>259</v>
      </c>
      <c r="C197" s="88" t="s">
        <v>260</v>
      </c>
      <c r="D197" s="88" t="s">
        <v>142</v>
      </c>
      <c r="E197" s="88"/>
      <c r="F197" s="88"/>
      <c r="G197" s="88" t="s">
        <v>143</v>
      </c>
      <c r="H197" s="88" t="s">
        <v>144</v>
      </c>
      <c r="I197" s="88" t="s">
        <v>145</v>
      </c>
      <c r="J197" s="88" t="s">
        <v>146</v>
      </c>
      <c r="K197" s="88" t="s">
        <v>147</v>
      </c>
      <c r="L197" s="89" t="s">
        <v>261</v>
      </c>
      <c r="M197" s="88">
        <v>3</v>
      </c>
      <c r="N197" s="89" t="s">
        <v>261</v>
      </c>
      <c r="O197" s="89" t="s">
        <v>256</v>
      </c>
      <c r="P197" s="89" t="s">
        <v>256</v>
      </c>
      <c r="Q197" s="88">
        <v>115887.901645</v>
      </c>
      <c r="R197" s="88">
        <v>10000</v>
      </c>
      <c r="S197" s="90">
        <v>99.953994</v>
      </c>
      <c r="T197" s="88">
        <v>0</v>
      </c>
      <c r="U197" s="91">
        <v>1158345860.0201583</v>
      </c>
      <c r="V197" s="92" t="s">
        <v>224</v>
      </c>
      <c r="W197" s="92" t="s">
        <v>224</v>
      </c>
      <c r="X197" s="88" t="s">
        <v>142</v>
      </c>
    </row>
    <row r="198" spans="1:24" ht="15">
      <c r="A198" s="88">
        <f t="shared" si="2"/>
        <v>187</v>
      </c>
      <c r="B198" s="88" t="s">
        <v>259</v>
      </c>
      <c r="C198" s="88" t="s">
        <v>260</v>
      </c>
      <c r="D198" s="88" t="s">
        <v>142</v>
      </c>
      <c r="E198" s="88"/>
      <c r="F198" s="88"/>
      <c r="G198" s="88" t="s">
        <v>143</v>
      </c>
      <c r="H198" s="88" t="s">
        <v>144</v>
      </c>
      <c r="I198" s="88" t="s">
        <v>145</v>
      </c>
      <c r="J198" s="88" t="s">
        <v>151</v>
      </c>
      <c r="K198" s="88" t="s">
        <v>147</v>
      </c>
      <c r="L198" s="89" t="s">
        <v>261</v>
      </c>
      <c r="M198" s="88">
        <v>3</v>
      </c>
      <c r="N198" s="89" t="s">
        <v>261</v>
      </c>
      <c r="O198" s="89" t="s">
        <v>256</v>
      </c>
      <c r="P198" s="89" t="s">
        <v>256</v>
      </c>
      <c r="Q198" s="88">
        <v>159.41514</v>
      </c>
      <c r="R198" s="88">
        <v>10000</v>
      </c>
      <c r="S198" s="90">
        <v>99.953994</v>
      </c>
      <c r="T198" s="88">
        <v>0</v>
      </c>
      <c r="U198" s="91">
        <v>1593417.9911997828</v>
      </c>
      <c r="V198" s="92" t="s">
        <v>224</v>
      </c>
      <c r="W198" s="92" t="s">
        <v>224</v>
      </c>
      <c r="X198" s="88" t="s">
        <v>142</v>
      </c>
    </row>
    <row r="199" spans="1:24" ht="15">
      <c r="A199" s="88">
        <f t="shared" si="2"/>
        <v>188</v>
      </c>
      <c r="B199" s="88" t="s">
        <v>259</v>
      </c>
      <c r="C199" s="88" t="s">
        <v>260</v>
      </c>
      <c r="D199" s="88" t="s">
        <v>142</v>
      </c>
      <c r="E199" s="88"/>
      <c r="F199" s="88"/>
      <c r="G199" s="88" t="s">
        <v>143</v>
      </c>
      <c r="H199" s="88" t="s">
        <v>144</v>
      </c>
      <c r="I199" s="88" t="s">
        <v>145</v>
      </c>
      <c r="J199" s="88" t="s">
        <v>152</v>
      </c>
      <c r="K199" s="88" t="s">
        <v>147</v>
      </c>
      <c r="L199" s="89" t="s">
        <v>261</v>
      </c>
      <c r="M199" s="88">
        <v>3</v>
      </c>
      <c r="N199" s="89" t="s">
        <v>261</v>
      </c>
      <c r="O199" s="89" t="s">
        <v>256</v>
      </c>
      <c r="P199" s="89" t="s">
        <v>256</v>
      </c>
      <c r="Q199" s="88">
        <v>13659.008993</v>
      </c>
      <c r="R199" s="88">
        <v>10000</v>
      </c>
      <c r="S199" s="90">
        <v>99.953994</v>
      </c>
      <c r="T199" s="88">
        <v>0</v>
      </c>
      <c r="U199" s="91">
        <v>136527249.99272862</v>
      </c>
      <c r="V199" s="92" t="s">
        <v>224</v>
      </c>
      <c r="W199" s="92" t="s">
        <v>224</v>
      </c>
      <c r="X199" s="88" t="s">
        <v>142</v>
      </c>
    </row>
    <row r="201" ht="15">
      <c r="E201" s="96"/>
    </row>
    <row r="204" ht="15">
      <c r="F204" s="97"/>
    </row>
    <row r="206" spans="3:4" ht="15">
      <c r="C206" s="98"/>
      <c r="D206" s="9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140625" defaultRowHeight="15"/>
  <cols>
    <col min="1" max="1" width="7.28125" style="0" customWidth="1"/>
    <col min="2" max="2" width="48.7109375" style="0" customWidth="1"/>
    <col min="3" max="3" width="23.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91</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44</v>
      </c>
      <c r="C7" s="21" t="s">
        <v>45</v>
      </c>
      <c r="D7" s="21" t="s">
        <v>46</v>
      </c>
      <c r="E7" s="22">
        <v>200</v>
      </c>
      <c r="F7" s="22">
        <v>26.4226027</v>
      </c>
      <c r="G7" s="32">
        <v>0.21</v>
      </c>
      <c r="H7" s="32">
        <v>16</v>
      </c>
    </row>
    <row r="8" spans="1:8" ht="15">
      <c r="A8" s="19"/>
      <c r="B8" s="24"/>
      <c r="C8" s="21"/>
      <c r="D8" s="21"/>
      <c r="E8" s="22"/>
      <c r="F8" s="22"/>
      <c r="G8" s="32"/>
      <c r="H8" s="22"/>
    </row>
    <row r="9" spans="1:8" s="55" customFormat="1" ht="15">
      <c r="A9" s="50"/>
      <c r="B9" s="51" t="s">
        <v>12</v>
      </c>
      <c r="C9" s="52"/>
      <c r="D9" s="52"/>
      <c r="E9" s="53"/>
      <c r="F9" s="53"/>
      <c r="G9" s="54"/>
      <c r="H9" s="53"/>
    </row>
    <row r="10" spans="1:8" s="55" customFormat="1" ht="15">
      <c r="A10" s="50">
        <v>2</v>
      </c>
      <c r="B10" s="56" t="s">
        <v>47</v>
      </c>
      <c r="C10" s="52" t="s">
        <v>48</v>
      </c>
      <c r="D10" s="52" t="s">
        <v>49</v>
      </c>
      <c r="E10" s="53">
        <v>700</v>
      </c>
      <c r="F10" s="53">
        <v>3477.7286486</v>
      </c>
      <c r="G10" s="54">
        <v>28.08</v>
      </c>
      <c r="H10" s="54">
        <v>5.3</v>
      </c>
    </row>
    <row r="11" spans="1:8" s="55" customFormat="1" ht="15">
      <c r="A11" s="50">
        <f>A10+1</f>
        <v>3</v>
      </c>
      <c r="B11" s="56" t="s">
        <v>50</v>
      </c>
      <c r="C11" s="52" t="s">
        <v>51</v>
      </c>
      <c r="D11" s="52" t="s">
        <v>52</v>
      </c>
      <c r="E11" s="53">
        <v>700</v>
      </c>
      <c r="F11" s="53">
        <v>3476.2335385</v>
      </c>
      <c r="G11" s="54">
        <v>28.07</v>
      </c>
      <c r="H11" s="54">
        <v>5.3</v>
      </c>
    </row>
    <row r="12" spans="1:8" s="55" customFormat="1" ht="15">
      <c r="A12" s="50">
        <f>A11+1</f>
        <v>4</v>
      </c>
      <c r="B12" s="56" t="s">
        <v>53</v>
      </c>
      <c r="C12" s="52" t="s">
        <v>48</v>
      </c>
      <c r="D12" s="52" t="s">
        <v>54</v>
      </c>
      <c r="E12" s="53">
        <v>432</v>
      </c>
      <c r="F12" s="53">
        <v>2131.1673653</v>
      </c>
      <c r="G12" s="54">
        <v>17.21</v>
      </c>
      <c r="H12" s="54">
        <v>6.2</v>
      </c>
    </row>
    <row r="13" spans="1:8" s="55" customFormat="1" ht="15">
      <c r="A13" s="50">
        <f>A12+1</f>
        <v>5</v>
      </c>
      <c r="B13" s="56" t="s">
        <v>41</v>
      </c>
      <c r="C13" s="52" t="s">
        <v>42</v>
      </c>
      <c r="D13" s="52" t="s">
        <v>43</v>
      </c>
      <c r="E13" s="53">
        <v>388</v>
      </c>
      <c r="F13" s="53">
        <v>1913.6718956</v>
      </c>
      <c r="G13" s="54">
        <v>15.45</v>
      </c>
      <c r="H13" s="54">
        <v>6.15</v>
      </c>
    </row>
    <row r="14" spans="1:8" s="55" customFormat="1" ht="15">
      <c r="A14" s="50">
        <f>A13+1</f>
        <v>6</v>
      </c>
      <c r="B14" s="56" t="s">
        <v>55</v>
      </c>
      <c r="C14" s="52" t="s">
        <v>42</v>
      </c>
      <c r="D14" s="52" t="s">
        <v>56</v>
      </c>
      <c r="E14" s="53">
        <v>273</v>
      </c>
      <c r="F14" s="53">
        <v>1334.5888341</v>
      </c>
      <c r="G14" s="54">
        <v>10.78</v>
      </c>
      <c r="H14" s="54">
        <v>6.4</v>
      </c>
    </row>
    <row r="15" spans="1:8" ht="15">
      <c r="A15" s="19"/>
      <c r="B15" s="24"/>
      <c r="C15" s="21"/>
      <c r="D15" s="21"/>
      <c r="E15" s="22"/>
      <c r="F15" s="22"/>
      <c r="G15" s="32"/>
      <c r="H15" s="22"/>
    </row>
    <row r="16" spans="1:8" ht="15">
      <c r="A16" s="35"/>
      <c r="B16" s="36" t="s">
        <v>14</v>
      </c>
      <c r="C16" s="37"/>
      <c r="D16" s="37"/>
      <c r="E16" s="38">
        <v>0</v>
      </c>
      <c r="F16" s="38">
        <v>12359.812884800001</v>
      </c>
      <c r="G16" s="39">
        <v>99.8</v>
      </c>
      <c r="H16" s="38"/>
    </row>
    <row r="17" spans="1:8" ht="15">
      <c r="A17" s="14"/>
      <c r="B17" s="20" t="s">
        <v>15</v>
      </c>
      <c r="C17" s="15"/>
      <c r="D17" s="15"/>
      <c r="E17" s="16"/>
      <c r="F17" s="17"/>
      <c r="G17" s="18"/>
      <c r="H17" s="17"/>
    </row>
    <row r="18" spans="1:8" ht="15">
      <c r="A18" s="19"/>
      <c r="B18" s="24" t="s">
        <v>15</v>
      </c>
      <c r="C18" s="21"/>
      <c r="D18" s="21"/>
      <c r="E18" s="22"/>
      <c r="F18" s="22">
        <v>23.5684182</v>
      </c>
      <c r="G18" s="32">
        <v>0.19</v>
      </c>
      <c r="H18" s="57">
        <v>0.0531</v>
      </c>
    </row>
    <row r="19" spans="1:8" ht="15">
      <c r="A19" s="35"/>
      <c r="B19" s="36" t="s">
        <v>14</v>
      </c>
      <c r="C19" s="37"/>
      <c r="D19" s="37"/>
      <c r="E19" s="44"/>
      <c r="F19" s="38">
        <v>23.568</v>
      </c>
      <c r="G19" s="39">
        <v>0.19</v>
      </c>
      <c r="H19" s="38"/>
    </row>
    <row r="20" spans="1:8" ht="15">
      <c r="A20" s="26"/>
      <c r="B20" s="29" t="s">
        <v>16</v>
      </c>
      <c r="C20" s="27"/>
      <c r="D20" s="27"/>
      <c r="E20" s="28"/>
      <c r="F20" s="30"/>
      <c r="G20" s="31"/>
      <c r="H20" s="30"/>
    </row>
    <row r="21" spans="1:8" ht="15">
      <c r="A21" s="26"/>
      <c r="B21" s="29" t="s">
        <v>17</v>
      </c>
      <c r="C21" s="27"/>
      <c r="D21" s="27"/>
      <c r="E21" s="28"/>
      <c r="F21" s="22">
        <v>0.771766999999</v>
      </c>
      <c r="G21" s="32">
        <v>0.01000000000000284</v>
      </c>
      <c r="H21" s="22"/>
    </row>
    <row r="22" spans="1:8" ht="15">
      <c r="A22" s="35"/>
      <c r="B22" s="45" t="s">
        <v>14</v>
      </c>
      <c r="C22" s="37"/>
      <c r="D22" s="37"/>
      <c r="E22" s="44"/>
      <c r="F22" s="38">
        <v>0.771766999999</v>
      </c>
      <c r="G22" s="39">
        <v>0.01000000000000284</v>
      </c>
      <c r="H22" s="38"/>
    </row>
    <row r="23" spans="1:8" ht="15">
      <c r="A23" s="46"/>
      <c r="B23" s="48" t="s">
        <v>18</v>
      </c>
      <c r="C23" s="47"/>
      <c r="D23" s="47"/>
      <c r="E23" s="47"/>
      <c r="F23" s="33">
        <v>12384.153</v>
      </c>
      <c r="G23" s="34" t="s">
        <v>19</v>
      </c>
      <c r="H23" s="33"/>
    </row>
    <row r="25" spans="1:7" ht="30" customHeight="1">
      <c r="A25" s="63" t="s">
        <v>96</v>
      </c>
      <c r="B25" s="157" t="s">
        <v>97</v>
      </c>
      <c r="C25" s="157"/>
      <c r="D25" s="157"/>
      <c r="E25" s="157"/>
      <c r="F25" s="157"/>
      <c r="G25" s="158"/>
    </row>
    <row r="26" spans="1:7" ht="15">
      <c r="A26" s="58"/>
      <c r="B26" s="58"/>
      <c r="C26" s="58"/>
      <c r="D26" s="58"/>
      <c r="E26" s="58"/>
      <c r="F26" s="58"/>
      <c r="G26" s="58"/>
    </row>
    <row r="27" spans="1:7" ht="15">
      <c r="A27" s="62" t="s">
        <v>96</v>
      </c>
      <c r="B27" s="64" t="s">
        <v>98</v>
      </c>
      <c r="C27" s="64"/>
      <c r="D27" s="64"/>
      <c r="E27" s="64"/>
      <c r="F27" s="62"/>
      <c r="G27" s="58"/>
    </row>
    <row r="28" spans="1:7" ht="15">
      <c r="A28" s="62"/>
      <c r="B28" s="65" t="s">
        <v>99</v>
      </c>
      <c r="C28" s="65"/>
      <c r="D28" s="65"/>
      <c r="E28" s="65"/>
      <c r="F28" s="62"/>
      <c r="G28" s="58"/>
    </row>
    <row r="29" spans="1:7" ht="30" customHeight="1">
      <c r="A29" s="62"/>
      <c r="B29" s="159" t="s">
        <v>100</v>
      </c>
      <c r="C29" s="159"/>
      <c r="D29" s="159"/>
      <c r="E29" s="159"/>
      <c r="F29" s="159"/>
      <c r="G29" s="58"/>
    </row>
  </sheetData>
  <sheetProtection/>
  <mergeCells count="4">
    <mergeCell ref="A2:H2"/>
    <mergeCell ref="A3:H3"/>
    <mergeCell ref="B25:G25"/>
    <mergeCell ref="B29:F29"/>
  </mergeCells>
  <conditionalFormatting sqref="C16:D16 C19:E22 F20 H20">
    <cfRule type="cellIs" priority="1" dxfId="27" operator="lessThan" stopIfTrue="1">
      <formula>0</formula>
    </cfRule>
  </conditionalFormatting>
  <conditionalFormatting sqref="G20">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30.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B1"/>
    </sheetView>
  </sheetViews>
  <sheetFormatPr defaultColWidth="9.140625" defaultRowHeight="15"/>
  <cols>
    <col min="1" max="1" width="15.00390625" style="78" bestFit="1" customWidth="1"/>
    <col min="2" max="4" width="36.57421875" style="78" bestFit="1" customWidth="1"/>
    <col min="5" max="5" width="14.00390625" style="78" bestFit="1" customWidth="1"/>
    <col min="6" max="6" width="10.140625" style="78" bestFit="1" customWidth="1"/>
    <col min="7" max="7" width="11.140625" style="78" bestFit="1" customWidth="1"/>
    <col min="8" max="8" width="15.7109375" style="78" bestFit="1" customWidth="1"/>
    <col min="9" max="9" width="28.28125" style="78" bestFit="1" customWidth="1"/>
    <col min="10" max="10" width="15.8515625" style="78" bestFit="1" customWidth="1"/>
    <col min="11" max="12" width="10.8515625" style="78" bestFit="1" customWidth="1"/>
    <col min="13" max="13" width="11.8515625" style="78" bestFit="1" customWidth="1"/>
    <col min="14" max="14" width="17.57421875" style="78" bestFit="1" customWidth="1"/>
    <col min="15" max="16384" width="9.140625" style="78" customWidth="1"/>
  </cols>
  <sheetData>
    <row r="1" spans="1:14" ht="15" customHeight="1">
      <c r="A1" s="480" t="s">
        <v>485</v>
      </c>
      <c r="B1" s="481"/>
      <c r="C1" s="482">
        <v>44805</v>
      </c>
      <c r="D1" s="483"/>
      <c r="E1" s="483"/>
      <c r="F1" s="483"/>
      <c r="G1" s="483"/>
      <c r="H1" s="483"/>
      <c r="I1" s="483"/>
      <c r="J1" s="483"/>
      <c r="K1" s="483"/>
      <c r="L1" s="483"/>
      <c r="M1" s="483"/>
      <c r="N1" s="484"/>
    </row>
    <row r="2" spans="1:14" ht="15" customHeight="1">
      <c r="A2" s="480" t="s">
        <v>486</v>
      </c>
      <c r="B2" s="481"/>
      <c r="C2" s="480" t="s">
        <v>487</v>
      </c>
      <c r="D2" s="485"/>
      <c r="E2" s="485"/>
      <c r="F2" s="485"/>
      <c r="G2" s="485"/>
      <c r="H2" s="485"/>
      <c r="I2" s="485"/>
      <c r="J2" s="485"/>
      <c r="K2" s="485"/>
      <c r="L2" s="485"/>
      <c r="M2" s="485"/>
      <c r="N2" s="481"/>
    </row>
    <row r="3" spans="1:14" ht="15" customHeight="1">
      <c r="A3" s="480" t="s">
        <v>488</v>
      </c>
      <c r="B3" s="481"/>
      <c r="C3" s="480">
        <v>69</v>
      </c>
      <c r="D3" s="485"/>
      <c r="E3" s="485"/>
      <c r="F3" s="485"/>
      <c r="G3" s="485"/>
      <c r="H3" s="485"/>
      <c r="I3" s="485"/>
      <c r="J3" s="485"/>
      <c r="K3" s="485"/>
      <c r="L3" s="485"/>
      <c r="M3" s="485"/>
      <c r="N3" s="481"/>
    </row>
    <row r="4" spans="1:14" ht="15">
      <c r="A4" s="486"/>
      <c r="B4" s="487"/>
      <c r="C4" s="487"/>
      <c r="D4" s="487"/>
      <c r="E4" s="487"/>
      <c r="F4" s="487"/>
      <c r="G4" s="487"/>
      <c r="H4" s="487"/>
      <c r="I4" s="487"/>
      <c r="J4" s="487"/>
      <c r="K4" s="487"/>
      <c r="L4" s="487"/>
      <c r="M4" s="487"/>
      <c r="N4" s="488"/>
    </row>
    <row r="5" spans="1:14" ht="15" customHeight="1">
      <c r="A5" s="489" t="s">
        <v>489</v>
      </c>
      <c r="B5" s="490"/>
      <c r="C5" s="490"/>
      <c r="D5" s="490"/>
      <c r="E5" s="490"/>
      <c r="F5" s="490"/>
      <c r="G5" s="490"/>
      <c r="H5" s="490"/>
      <c r="I5" s="490"/>
      <c r="J5" s="490"/>
      <c r="K5" s="490"/>
      <c r="L5" s="490"/>
      <c r="M5" s="490"/>
      <c r="N5" s="491"/>
    </row>
    <row r="6" spans="1:14" ht="15">
      <c r="A6" s="486"/>
      <c r="B6" s="487"/>
      <c r="C6" s="487"/>
      <c r="D6" s="487"/>
      <c r="E6" s="487"/>
      <c r="F6" s="487"/>
      <c r="G6" s="487"/>
      <c r="H6" s="487"/>
      <c r="I6" s="487"/>
      <c r="J6" s="487"/>
      <c r="K6" s="487"/>
      <c r="L6" s="487"/>
      <c r="M6" s="487"/>
      <c r="N6" s="488"/>
    </row>
    <row r="7" spans="1:14" ht="15" customHeight="1">
      <c r="A7" s="492" t="s">
        <v>490</v>
      </c>
      <c r="B7" s="492" t="s">
        <v>491</v>
      </c>
      <c r="C7" s="492" t="s">
        <v>492</v>
      </c>
      <c r="D7" s="492" t="s">
        <v>493</v>
      </c>
      <c r="E7" s="493" t="s">
        <v>494</v>
      </c>
      <c r="F7" s="494"/>
      <c r="G7" s="494"/>
      <c r="H7" s="494"/>
      <c r="I7" s="494"/>
      <c r="J7" s="494"/>
      <c r="K7" s="494"/>
      <c r="L7" s="494"/>
      <c r="M7" s="494"/>
      <c r="N7" s="495"/>
    </row>
    <row r="8" spans="1:14" ht="15" customHeight="1">
      <c r="A8" s="496"/>
      <c r="B8" s="496"/>
      <c r="C8" s="496"/>
      <c r="D8" s="496"/>
      <c r="E8" s="497" t="s">
        <v>495</v>
      </c>
      <c r="F8" s="498"/>
      <c r="G8" s="498"/>
      <c r="H8" s="498"/>
      <c r="I8" s="499"/>
      <c r="J8" s="492" t="s">
        <v>496</v>
      </c>
      <c r="K8" s="497" t="s">
        <v>497</v>
      </c>
      <c r="L8" s="498"/>
      <c r="M8" s="498"/>
      <c r="N8" s="499"/>
    </row>
    <row r="9" spans="1:14" ht="15">
      <c r="A9" s="500"/>
      <c r="B9" s="500"/>
      <c r="C9" s="500"/>
      <c r="D9" s="500"/>
      <c r="E9" s="501" t="s">
        <v>498</v>
      </c>
      <c r="F9" s="501" t="s">
        <v>499</v>
      </c>
      <c r="G9" s="501" t="s">
        <v>500</v>
      </c>
      <c r="H9" s="501" t="s">
        <v>501</v>
      </c>
      <c r="I9" s="501" t="s">
        <v>502</v>
      </c>
      <c r="J9" s="500"/>
      <c r="K9" s="501" t="s">
        <v>503</v>
      </c>
      <c r="L9" s="501" t="s">
        <v>504</v>
      </c>
      <c r="M9" s="501" t="s">
        <v>505</v>
      </c>
      <c r="N9" s="501" t="s">
        <v>506</v>
      </c>
    </row>
    <row r="10" spans="1:14" ht="45">
      <c r="A10" s="501" t="s">
        <v>507</v>
      </c>
      <c r="B10" s="502" t="s">
        <v>508</v>
      </c>
      <c r="C10" s="501">
        <v>0</v>
      </c>
      <c r="D10" s="501">
        <v>0</v>
      </c>
      <c r="E10" s="501">
        <v>0</v>
      </c>
      <c r="F10" s="501">
        <v>0</v>
      </c>
      <c r="G10" s="501">
        <v>0</v>
      </c>
      <c r="H10" s="501">
        <v>0</v>
      </c>
      <c r="I10" s="501">
        <v>0</v>
      </c>
      <c r="J10" s="501">
        <v>0</v>
      </c>
      <c r="K10" s="501">
        <v>0</v>
      </c>
      <c r="L10" s="501">
        <v>0</v>
      </c>
      <c r="M10" s="501">
        <v>0</v>
      </c>
      <c r="N10" s="501">
        <v>0</v>
      </c>
    </row>
    <row r="11" spans="1:14" ht="60">
      <c r="A11" s="501" t="s">
        <v>509</v>
      </c>
      <c r="B11" s="502" t="s">
        <v>510</v>
      </c>
      <c r="C11" s="501">
        <v>0</v>
      </c>
      <c r="D11" s="501">
        <v>0</v>
      </c>
      <c r="E11" s="501">
        <v>0</v>
      </c>
      <c r="F11" s="501">
        <v>0</v>
      </c>
      <c r="G11" s="501">
        <v>0</v>
      </c>
      <c r="H11" s="501">
        <v>0</v>
      </c>
      <c r="I11" s="501">
        <v>0</v>
      </c>
      <c r="J11" s="501">
        <v>0</v>
      </c>
      <c r="K11" s="501">
        <v>0</v>
      </c>
      <c r="L11" s="501">
        <v>0</v>
      </c>
      <c r="M11" s="501">
        <v>0</v>
      </c>
      <c r="N11" s="501">
        <v>0</v>
      </c>
    </row>
    <row r="12" spans="1:14" ht="15">
      <c r="A12" s="501" t="s">
        <v>511</v>
      </c>
      <c r="B12" s="502" t="s">
        <v>512</v>
      </c>
      <c r="C12" s="501">
        <v>0</v>
      </c>
      <c r="D12" s="501">
        <v>0</v>
      </c>
      <c r="E12" s="501">
        <v>0</v>
      </c>
      <c r="F12" s="501">
        <v>0</v>
      </c>
      <c r="G12" s="501">
        <v>0</v>
      </c>
      <c r="H12" s="501">
        <v>0</v>
      </c>
      <c r="I12" s="501">
        <v>0</v>
      </c>
      <c r="J12" s="501">
        <v>0</v>
      </c>
      <c r="K12" s="501">
        <v>0</v>
      </c>
      <c r="L12" s="501">
        <v>0</v>
      </c>
      <c r="M12" s="501">
        <v>0</v>
      </c>
      <c r="N12" s="501">
        <v>0</v>
      </c>
    </row>
    <row r="13" spans="1:14" ht="30">
      <c r="A13" s="501" t="s">
        <v>513</v>
      </c>
      <c r="B13" s="502" t="s">
        <v>514</v>
      </c>
      <c r="C13" s="501">
        <v>0</v>
      </c>
      <c r="D13" s="501">
        <v>0</v>
      </c>
      <c r="E13" s="501">
        <v>0</v>
      </c>
      <c r="F13" s="501">
        <v>0</v>
      </c>
      <c r="G13" s="501">
        <v>0</v>
      </c>
      <c r="H13" s="501">
        <v>0</v>
      </c>
      <c r="I13" s="501">
        <v>0</v>
      </c>
      <c r="J13" s="501">
        <v>0</v>
      </c>
      <c r="K13" s="501">
        <v>0</v>
      </c>
      <c r="L13" s="501">
        <v>0</v>
      </c>
      <c r="M13" s="501">
        <v>0</v>
      </c>
      <c r="N13" s="501">
        <v>0</v>
      </c>
    </row>
    <row r="14" spans="1:14" ht="30">
      <c r="A14" s="501" t="s">
        <v>515</v>
      </c>
      <c r="B14" s="502" t="s">
        <v>516</v>
      </c>
      <c r="C14" s="501">
        <v>0</v>
      </c>
      <c r="D14" s="501">
        <v>0</v>
      </c>
      <c r="E14" s="501">
        <v>0</v>
      </c>
      <c r="F14" s="501">
        <v>0</v>
      </c>
      <c r="G14" s="501">
        <v>0</v>
      </c>
      <c r="H14" s="501">
        <v>0</v>
      </c>
      <c r="I14" s="501">
        <v>0</v>
      </c>
      <c r="J14" s="501">
        <v>0</v>
      </c>
      <c r="K14" s="501">
        <v>0</v>
      </c>
      <c r="L14" s="501">
        <v>0</v>
      </c>
      <c r="M14" s="501">
        <v>0</v>
      </c>
      <c r="N14" s="501">
        <v>0</v>
      </c>
    </row>
    <row r="15" spans="1:14" ht="15">
      <c r="A15" s="501" t="s">
        <v>517</v>
      </c>
      <c r="B15" s="502" t="s">
        <v>518</v>
      </c>
      <c r="C15" s="501">
        <v>0</v>
      </c>
      <c r="D15" s="501">
        <v>0</v>
      </c>
      <c r="E15" s="501">
        <v>0</v>
      </c>
      <c r="F15" s="501">
        <v>0</v>
      </c>
      <c r="G15" s="501">
        <v>0</v>
      </c>
      <c r="H15" s="501">
        <v>0</v>
      </c>
      <c r="I15" s="501">
        <v>0</v>
      </c>
      <c r="J15" s="501">
        <v>0</v>
      </c>
      <c r="K15" s="501">
        <v>0</v>
      </c>
      <c r="L15" s="501">
        <v>0</v>
      </c>
      <c r="M15" s="501">
        <v>0</v>
      </c>
      <c r="N15" s="501">
        <v>0</v>
      </c>
    </row>
    <row r="16" spans="1:14" ht="15">
      <c r="A16" s="501" t="s">
        <v>519</v>
      </c>
      <c r="B16" s="502" t="s">
        <v>520</v>
      </c>
      <c r="C16" s="501">
        <v>0</v>
      </c>
      <c r="D16" s="501">
        <v>0</v>
      </c>
      <c r="E16" s="501">
        <v>0</v>
      </c>
      <c r="F16" s="501">
        <v>0</v>
      </c>
      <c r="G16" s="501">
        <v>0</v>
      </c>
      <c r="H16" s="501">
        <v>0</v>
      </c>
      <c r="I16" s="501">
        <v>0</v>
      </c>
      <c r="J16" s="501">
        <v>0</v>
      </c>
      <c r="K16" s="501">
        <v>0</v>
      </c>
      <c r="L16" s="501">
        <v>0</v>
      </c>
      <c r="M16" s="501">
        <v>0</v>
      </c>
      <c r="N16" s="501">
        <v>0</v>
      </c>
    </row>
    <row r="17" spans="1:14" ht="30">
      <c r="A17" s="501" t="s">
        <v>521</v>
      </c>
      <c r="B17" s="502" t="s">
        <v>522</v>
      </c>
      <c r="C17" s="501">
        <v>0</v>
      </c>
      <c r="D17" s="501">
        <v>0</v>
      </c>
      <c r="E17" s="501">
        <v>0</v>
      </c>
      <c r="F17" s="501">
        <v>0</v>
      </c>
      <c r="G17" s="501">
        <v>0</v>
      </c>
      <c r="H17" s="501">
        <v>0</v>
      </c>
      <c r="I17" s="501">
        <v>0</v>
      </c>
      <c r="J17" s="501">
        <v>0</v>
      </c>
      <c r="K17" s="501">
        <v>0</v>
      </c>
      <c r="L17" s="501">
        <v>0</v>
      </c>
      <c r="M17" s="501">
        <v>0</v>
      </c>
      <c r="N17" s="501">
        <v>0</v>
      </c>
    </row>
    <row r="18" spans="1:14" ht="15">
      <c r="A18" s="501" t="s">
        <v>523</v>
      </c>
      <c r="B18" s="502" t="s">
        <v>524</v>
      </c>
      <c r="C18" s="501">
        <v>0</v>
      </c>
      <c r="D18" s="501">
        <v>0</v>
      </c>
      <c r="E18" s="501">
        <v>0</v>
      </c>
      <c r="F18" s="501">
        <v>0</v>
      </c>
      <c r="G18" s="501">
        <v>0</v>
      </c>
      <c r="H18" s="501">
        <v>0</v>
      </c>
      <c r="I18" s="501">
        <v>0</v>
      </c>
      <c r="J18" s="501">
        <v>0</v>
      </c>
      <c r="K18" s="501">
        <v>0</v>
      </c>
      <c r="L18" s="501">
        <v>0</v>
      </c>
      <c r="M18" s="501">
        <v>0</v>
      </c>
      <c r="N18" s="501">
        <v>0</v>
      </c>
    </row>
    <row r="19" spans="1:14" ht="30">
      <c r="A19" s="501" t="s">
        <v>525</v>
      </c>
      <c r="B19" s="502" t="s">
        <v>526</v>
      </c>
      <c r="C19" s="501">
        <v>0</v>
      </c>
      <c r="D19" s="501">
        <v>0</v>
      </c>
      <c r="E19" s="501">
        <v>0</v>
      </c>
      <c r="F19" s="501">
        <v>0</v>
      </c>
      <c r="G19" s="501">
        <v>0</v>
      </c>
      <c r="H19" s="501">
        <v>0</v>
      </c>
      <c r="I19" s="501">
        <v>0</v>
      </c>
      <c r="J19" s="501">
        <v>0</v>
      </c>
      <c r="K19" s="501">
        <v>0</v>
      </c>
      <c r="L19" s="501">
        <v>0</v>
      </c>
      <c r="M19" s="501">
        <v>0</v>
      </c>
      <c r="N19" s="501">
        <v>0</v>
      </c>
    </row>
    <row r="20" spans="1:14" ht="15">
      <c r="A20" s="501" t="s">
        <v>527</v>
      </c>
      <c r="B20" s="502" t="s">
        <v>528</v>
      </c>
      <c r="C20" s="501">
        <v>0</v>
      </c>
      <c r="D20" s="501">
        <v>0</v>
      </c>
      <c r="E20" s="501">
        <v>0</v>
      </c>
      <c r="F20" s="501">
        <v>0</v>
      </c>
      <c r="G20" s="501">
        <v>0</v>
      </c>
      <c r="H20" s="501">
        <v>0</v>
      </c>
      <c r="I20" s="501">
        <v>0</v>
      </c>
      <c r="J20" s="501">
        <v>0</v>
      </c>
      <c r="K20" s="501">
        <v>0</v>
      </c>
      <c r="L20" s="501">
        <v>0</v>
      </c>
      <c r="M20" s="501">
        <v>0</v>
      </c>
      <c r="N20" s="501">
        <v>0</v>
      </c>
    </row>
    <row r="21" spans="1:14" ht="15">
      <c r="A21" s="501" t="s">
        <v>529</v>
      </c>
      <c r="B21" s="502" t="s">
        <v>530</v>
      </c>
      <c r="C21" s="501">
        <v>0</v>
      </c>
      <c r="D21" s="501">
        <v>0</v>
      </c>
      <c r="E21" s="501">
        <v>0</v>
      </c>
      <c r="F21" s="501">
        <v>0</v>
      </c>
      <c r="G21" s="501">
        <v>0</v>
      </c>
      <c r="H21" s="501">
        <v>0</v>
      </c>
      <c r="I21" s="501">
        <v>0</v>
      </c>
      <c r="J21" s="501">
        <v>0</v>
      </c>
      <c r="K21" s="501">
        <v>0</v>
      </c>
      <c r="L21" s="501">
        <v>0</v>
      </c>
      <c r="M21" s="501">
        <v>0</v>
      </c>
      <c r="N21" s="501">
        <v>0</v>
      </c>
    </row>
    <row r="22" spans="1:14" ht="30">
      <c r="A22" s="501" t="s">
        <v>531</v>
      </c>
      <c r="B22" s="502" t="s">
        <v>532</v>
      </c>
      <c r="C22" s="501">
        <v>0</v>
      </c>
      <c r="D22" s="501">
        <v>0</v>
      </c>
      <c r="E22" s="501">
        <v>0</v>
      </c>
      <c r="F22" s="501">
        <v>0</v>
      </c>
      <c r="G22" s="501">
        <v>0</v>
      </c>
      <c r="H22" s="501">
        <v>0</v>
      </c>
      <c r="I22" s="501">
        <v>0</v>
      </c>
      <c r="J22" s="501">
        <v>0</v>
      </c>
      <c r="K22" s="501">
        <v>0</v>
      </c>
      <c r="L22" s="501">
        <v>0</v>
      </c>
      <c r="M22" s="501">
        <v>0</v>
      </c>
      <c r="N22" s="501">
        <v>0</v>
      </c>
    </row>
    <row r="23" spans="1:14" ht="15">
      <c r="A23" s="501" t="s">
        <v>533</v>
      </c>
      <c r="B23" s="502" t="s">
        <v>534</v>
      </c>
      <c r="C23" s="501">
        <v>0</v>
      </c>
      <c r="D23" s="501">
        <v>0</v>
      </c>
      <c r="E23" s="501">
        <v>0</v>
      </c>
      <c r="F23" s="501">
        <v>0</v>
      </c>
      <c r="G23" s="501">
        <v>0</v>
      </c>
      <c r="H23" s="501">
        <v>0</v>
      </c>
      <c r="I23" s="501">
        <v>0</v>
      </c>
      <c r="J23" s="501">
        <v>0</v>
      </c>
      <c r="K23" s="501">
        <v>0</v>
      </c>
      <c r="L23" s="501">
        <v>0</v>
      </c>
      <c r="M23" s="501">
        <v>0</v>
      </c>
      <c r="N23" s="501">
        <v>0</v>
      </c>
    </row>
    <row r="24" spans="1:14" ht="15">
      <c r="A24" s="501" t="s">
        <v>535</v>
      </c>
      <c r="B24" s="502" t="s">
        <v>536</v>
      </c>
      <c r="C24" s="501">
        <v>0</v>
      </c>
      <c r="D24" s="501">
        <v>0</v>
      </c>
      <c r="E24" s="501">
        <v>0</v>
      </c>
      <c r="F24" s="501">
        <v>0</v>
      </c>
      <c r="G24" s="501">
        <v>0</v>
      </c>
      <c r="H24" s="501">
        <v>0</v>
      </c>
      <c r="I24" s="501">
        <v>0</v>
      </c>
      <c r="J24" s="501">
        <v>0</v>
      </c>
      <c r="K24" s="501">
        <v>0</v>
      </c>
      <c r="L24" s="501">
        <v>0</v>
      </c>
      <c r="M24" s="501">
        <v>0</v>
      </c>
      <c r="N24" s="501">
        <v>0</v>
      </c>
    </row>
    <row r="25" spans="1:14" ht="15">
      <c r="A25" s="501" t="s">
        <v>537</v>
      </c>
      <c r="B25" s="502" t="s">
        <v>538</v>
      </c>
      <c r="C25" s="501">
        <v>0</v>
      </c>
      <c r="D25" s="501">
        <v>0</v>
      </c>
      <c r="E25" s="501">
        <v>0</v>
      </c>
      <c r="F25" s="501">
        <v>0</v>
      </c>
      <c r="G25" s="501">
        <v>0</v>
      </c>
      <c r="H25" s="501">
        <v>0</v>
      </c>
      <c r="I25" s="501">
        <v>0</v>
      </c>
      <c r="J25" s="501">
        <v>0</v>
      </c>
      <c r="K25" s="501">
        <v>0</v>
      </c>
      <c r="L25" s="501">
        <v>0</v>
      </c>
      <c r="M25" s="501">
        <v>0</v>
      </c>
      <c r="N25" s="501">
        <v>0</v>
      </c>
    </row>
  </sheetData>
  <sheetProtection/>
  <mergeCells count="17">
    <mergeCell ref="K8:N8"/>
    <mergeCell ref="A4:N4"/>
    <mergeCell ref="A5:N5"/>
    <mergeCell ref="A6:N6"/>
    <mergeCell ref="A7:A9"/>
    <mergeCell ref="B7:B9"/>
    <mergeCell ref="C7:C9"/>
    <mergeCell ref="D7:D9"/>
    <mergeCell ref="E7:N7"/>
    <mergeCell ref="E8:I8"/>
    <mergeCell ref="J8:J9"/>
    <mergeCell ref="A1:B1"/>
    <mergeCell ref="C1:N1"/>
    <mergeCell ref="A2:B2"/>
    <mergeCell ref="C2:N2"/>
    <mergeCell ref="A3:B3"/>
    <mergeCell ref="C3:N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9.140625" defaultRowHeight="15"/>
  <cols>
    <col min="1" max="1" width="15.00390625" style="78" bestFit="1" customWidth="1"/>
    <col min="2" max="4" width="36.57421875" style="78" bestFit="1" customWidth="1"/>
    <col min="5" max="5" width="14.00390625" style="78" bestFit="1" customWidth="1"/>
    <col min="6" max="6" width="10.140625" style="78" bestFit="1" customWidth="1"/>
    <col min="7" max="7" width="11.140625" style="78" bestFit="1" customWidth="1"/>
    <col min="8" max="8" width="15.7109375" style="78" bestFit="1" customWidth="1"/>
    <col min="9" max="9" width="28.28125" style="78" bestFit="1" customWidth="1"/>
    <col min="10" max="10" width="15.8515625" style="78" bestFit="1" customWidth="1"/>
    <col min="11" max="12" width="10.8515625" style="78" bestFit="1" customWidth="1"/>
    <col min="13" max="13" width="11.8515625" style="78" bestFit="1" customWidth="1"/>
    <col min="14" max="14" width="17.57421875" style="78" bestFit="1" customWidth="1"/>
    <col min="15" max="16384" width="9.140625" style="78" customWidth="1"/>
  </cols>
  <sheetData>
    <row r="1" spans="1:14" ht="15" customHeight="1">
      <c r="A1" s="489" t="s">
        <v>539</v>
      </c>
      <c r="B1" s="490"/>
      <c r="C1" s="490"/>
      <c r="D1" s="490"/>
      <c r="E1" s="490"/>
      <c r="F1" s="490"/>
      <c r="G1" s="490"/>
      <c r="H1" s="490"/>
      <c r="I1" s="490"/>
      <c r="J1" s="490"/>
      <c r="K1" s="490"/>
      <c r="L1" s="490"/>
      <c r="M1" s="490"/>
      <c r="N1" s="491"/>
    </row>
    <row r="2" spans="1:14" ht="15">
      <c r="A2" s="486"/>
      <c r="B2" s="487"/>
      <c r="C2" s="487"/>
      <c r="D2" s="487"/>
      <c r="E2" s="487"/>
      <c r="F2" s="487"/>
      <c r="G2" s="487"/>
      <c r="H2" s="487"/>
      <c r="I2" s="487"/>
      <c r="J2" s="487"/>
      <c r="K2" s="487"/>
      <c r="L2" s="487"/>
      <c r="M2" s="487"/>
      <c r="N2" s="488"/>
    </row>
    <row r="3" spans="1:14" ht="15" customHeight="1">
      <c r="A3" s="492" t="s">
        <v>490</v>
      </c>
      <c r="B3" s="492" t="s">
        <v>491</v>
      </c>
      <c r="C3" s="492" t="s">
        <v>492</v>
      </c>
      <c r="D3" s="492" t="s">
        <v>493</v>
      </c>
      <c r="E3" s="493" t="s">
        <v>494</v>
      </c>
      <c r="F3" s="494"/>
      <c r="G3" s="494"/>
      <c r="H3" s="494"/>
      <c r="I3" s="494"/>
      <c r="J3" s="494"/>
      <c r="K3" s="494"/>
      <c r="L3" s="494"/>
      <c r="M3" s="494"/>
      <c r="N3" s="495"/>
    </row>
    <row r="4" spans="1:14" ht="15" customHeight="1">
      <c r="A4" s="496"/>
      <c r="B4" s="496"/>
      <c r="C4" s="496"/>
      <c r="D4" s="496"/>
      <c r="E4" s="497" t="s">
        <v>495</v>
      </c>
      <c r="F4" s="498"/>
      <c r="G4" s="498"/>
      <c r="H4" s="498"/>
      <c r="I4" s="499"/>
      <c r="J4" s="492" t="s">
        <v>496</v>
      </c>
      <c r="K4" s="497" t="s">
        <v>497</v>
      </c>
      <c r="L4" s="498"/>
      <c r="M4" s="498"/>
      <c r="N4" s="499"/>
    </row>
    <row r="5" spans="1:14" ht="15">
      <c r="A5" s="500"/>
      <c r="B5" s="500"/>
      <c r="C5" s="500"/>
      <c r="D5" s="500"/>
      <c r="E5" s="501" t="s">
        <v>498</v>
      </c>
      <c r="F5" s="501" t="s">
        <v>499</v>
      </c>
      <c r="G5" s="501" t="s">
        <v>500</v>
      </c>
      <c r="H5" s="501" t="s">
        <v>501</v>
      </c>
      <c r="I5" s="501" t="s">
        <v>502</v>
      </c>
      <c r="J5" s="500"/>
      <c r="K5" s="501" t="s">
        <v>503</v>
      </c>
      <c r="L5" s="501" t="s">
        <v>504</v>
      </c>
      <c r="M5" s="501" t="s">
        <v>505</v>
      </c>
      <c r="N5" s="501" t="s">
        <v>506</v>
      </c>
    </row>
    <row r="6" spans="1:14" ht="45">
      <c r="A6" s="501" t="s">
        <v>507</v>
      </c>
      <c r="B6" s="502" t="s">
        <v>508</v>
      </c>
      <c r="C6" s="501">
        <v>0</v>
      </c>
      <c r="D6" s="501">
        <v>0</v>
      </c>
      <c r="E6" s="501">
        <v>0</v>
      </c>
      <c r="F6" s="501">
        <v>0</v>
      </c>
      <c r="G6" s="501">
        <v>0</v>
      </c>
      <c r="H6" s="501">
        <v>0</v>
      </c>
      <c r="I6" s="501">
        <v>0</v>
      </c>
      <c r="J6" s="501">
        <v>0</v>
      </c>
      <c r="K6" s="501">
        <v>0</v>
      </c>
      <c r="L6" s="501">
        <v>0</v>
      </c>
      <c r="M6" s="501">
        <v>0</v>
      </c>
      <c r="N6" s="501">
        <v>0</v>
      </c>
    </row>
    <row r="7" spans="1:14" ht="60">
      <c r="A7" s="501" t="s">
        <v>509</v>
      </c>
      <c r="B7" s="502" t="s">
        <v>510</v>
      </c>
      <c r="C7" s="501">
        <v>0</v>
      </c>
      <c r="D7" s="501">
        <v>0</v>
      </c>
      <c r="E7" s="501">
        <v>0</v>
      </c>
      <c r="F7" s="501">
        <v>0</v>
      </c>
      <c r="G7" s="501">
        <v>0</v>
      </c>
      <c r="H7" s="501">
        <v>0</v>
      </c>
      <c r="I7" s="501">
        <v>0</v>
      </c>
      <c r="J7" s="501">
        <v>0</v>
      </c>
      <c r="K7" s="501">
        <v>0</v>
      </c>
      <c r="L7" s="501">
        <v>0</v>
      </c>
      <c r="M7" s="501">
        <v>0</v>
      </c>
      <c r="N7" s="501">
        <v>0</v>
      </c>
    </row>
    <row r="8" spans="1:14" ht="15">
      <c r="A8" s="501" t="s">
        <v>511</v>
      </c>
      <c r="B8" s="502" t="s">
        <v>512</v>
      </c>
      <c r="C8" s="501">
        <v>0</v>
      </c>
      <c r="D8" s="501">
        <v>0</v>
      </c>
      <c r="E8" s="501">
        <v>0</v>
      </c>
      <c r="F8" s="501">
        <v>0</v>
      </c>
      <c r="G8" s="501">
        <v>0</v>
      </c>
      <c r="H8" s="501">
        <v>0</v>
      </c>
      <c r="I8" s="501">
        <v>0</v>
      </c>
      <c r="J8" s="501">
        <v>0</v>
      </c>
      <c r="K8" s="501">
        <v>0</v>
      </c>
      <c r="L8" s="501">
        <v>0</v>
      </c>
      <c r="M8" s="501">
        <v>0</v>
      </c>
      <c r="N8" s="501">
        <v>0</v>
      </c>
    </row>
    <row r="9" spans="1:14" ht="30">
      <c r="A9" s="501" t="s">
        <v>513</v>
      </c>
      <c r="B9" s="502" t="s">
        <v>514</v>
      </c>
      <c r="C9" s="501">
        <v>0</v>
      </c>
      <c r="D9" s="501">
        <v>0</v>
      </c>
      <c r="E9" s="501">
        <v>0</v>
      </c>
      <c r="F9" s="501">
        <v>0</v>
      </c>
      <c r="G9" s="501">
        <v>0</v>
      </c>
      <c r="H9" s="501">
        <v>0</v>
      </c>
      <c r="I9" s="501">
        <v>0</v>
      </c>
      <c r="J9" s="501">
        <v>0</v>
      </c>
      <c r="K9" s="501">
        <v>0</v>
      </c>
      <c r="L9" s="501">
        <v>0</v>
      </c>
      <c r="M9" s="501">
        <v>0</v>
      </c>
      <c r="N9" s="501">
        <v>0</v>
      </c>
    </row>
    <row r="10" spans="1:14" ht="30">
      <c r="A10" s="501" t="s">
        <v>515</v>
      </c>
      <c r="B10" s="502" t="s">
        <v>516</v>
      </c>
      <c r="C10" s="501">
        <v>0</v>
      </c>
      <c r="D10" s="501">
        <v>0</v>
      </c>
      <c r="E10" s="501">
        <v>0</v>
      </c>
      <c r="F10" s="501">
        <v>0</v>
      </c>
      <c r="G10" s="501">
        <v>0</v>
      </c>
      <c r="H10" s="501">
        <v>0</v>
      </c>
      <c r="I10" s="501">
        <v>0</v>
      </c>
      <c r="J10" s="501">
        <v>0</v>
      </c>
      <c r="K10" s="501">
        <v>0</v>
      </c>
      <c r="L10" s="501">
        <v>0</v>
      </c>
      <c r="M10" s="501">
        <v>0</v>
      </c>
      <c r="N10" s="501">
        <v>0</v>
      </c>
    </row>
    <row r="11" spans="1:14" ht="15">
      <c r="A11" s="501" t="s">
        <v>517</v>
      </c>
      <c r="B11" s="502" t="s">
        <v>518</v>
      </c>
      <c r="C11" s="501">
        <v>0</v>
      </c>
      <c r="D11" s="501">
        <v>0</v>
      </c>
      <c r="E11" s="501">
        <v>0</v>
      </c>
      <c r="F11" s="501">
        <v>0</v>
      </c>
      <c r="G11" s="501">
        <v>0</v>
      </c>
      <c r="H11" s="501">
        <v>0</v>
      </c>
      <c r="I11" s="501">
        <v>0</v>
      </c>
      <c r="J11" s="501">
        <v>0</v>
      </c>
      <c r="K11" s="501">
        <v>0</v>
      </c>
      <c r="L11" s="501">
        <v>0</v>
      </c>
      <c r="M11" s="501">
        <v>0</v>
      </c>
      <c r="N11" s="501">
        <v>0</v>
      </c>
    </row>
    <row r="12" spans="1:14" ht="15">
      <c r="A12" s="501" t="s">
        <v>519</v>
      </c>
      <c r="B12" s="502" t="s">
        <v>520</v>
      </c>
      <c r="C12" s="501">
        <v>0</v>
      </c>
      <c r="D12" s="501">
        <v>0</v>
      </c>
      <c r="E12" s="501">
        <v>0</v>
      </c>
      <c r="F12" s="501">
        <v>0</v>
      </c>
      <c r="G12" s="501">
        <v>0</v>
      </c>
      <c r="H12" s="501">
        <v>0</v>
      </c>
      <c r="I12" s="501">
        <v>0</v>
      </c>
      <c r="J12" s="501">
        <v>0</v>
      </c>
      <c r="K12" s="501">
        <v>0</v>
      </c>
      <c r="L12" s="501">
        <v>0</v>
      </c>
      <c r="M12" s="501">
        <v>0</v>
      </c>
      <c r="N12" s="501">
        <v>0</v>
      </c>
    </row>
    <row r="13" spans="1:14" ht="30">
      <c r="A13" s="501" t="s">
        <v>521</v>
      </c>
      <c r="B13" s="502" t="s">
        <v>522</v>
      </c>
      <c r="C13" s="501">
        <v>0</v>
      </c>
      <c r="D13" s="501">
        <v>0</v>
      </c>
      <c r="E13" s="501">
        <v>0</v>
      </c>
      <c r="F13" s="501">
        <v>0</v>
      </c>
      <c r="G13" s="501">
        <v>0</v>
      </c>
      <c r="H13" s="501">
        <v>0</v>
      </c>
      <c r="I13" s="501">
        <v>0</v>
      </c>
      <c r="J13" s="501">
        <v>0</v>
      </c>
      <c r="K13" s="501">
        <v>0</v>
      </c>
      <c r="L13" s="501">
        <v>0</v>
      </c>
      <c r="M13" s="501">
        <v>0</v>
      </c>
      <c r="N13" s="501">
        <v>0</v>
      </c>
    </row>
    <row r="14" spans="1:14" ht="15">
      <c r="A14" s="501" t="s">
        <v>523</v>
      </c>
      <c r="B14" s="502" t="s">
        <v>524</v>
      </c>
      <c r="C14" s="501">
        <v>0</v>
      </c>
      <c r="D14" s="501">
        <v>0</v>
      </c>
      <c r="E14" s="501">
        <v>0</v>
      </c>
      <c r="F14" s="501">
        <v>0</v>
      </c>
      <c r="G14" s="501">
        <v>0</v>
      </c>
      <c r="H14" s="501">
        <v>0</v>
      </c>
      <c r="I14" s="501">
        <v>0</v>
      </c>
      <c r="J14" s="501">
        <v>0</v>
      </c>
      <c r="K14" s="501">
        <v>0</v>
      </c>
      <c r="L14" s="501">
        <v>0</v>
      </c>
      <c r="M14" s="501">
        <v>0</v>
      </c>
      <c r="N14" s="501">
        <v>0</v>
      </c>
    </row>
    <row r="15" spans="1:14" ht="30">
      <c r="A15" s="501" t="s">
        <v>525</v>
      </c>
      <c r="B15" s="502" t="s">
        <v>526</v>
      </c>
      <c r="C15" s="501">
        <v>0</v>
      </c>
      <c r="D15" s="501">
        <v>0</v>
      </c>
      <c r="E15" s="501">
        <v>0</v>
      </c>
      <c r="F15" s="501">
        <v>0</v>
      </c>
      <c r="G15" s="501">
        <v>0</v>
      </c>
      <c r="H15" s="501">
        <v>0</v>
      </c>
      <c r="I15" s="501">
        <v>0</v>
      </c>
      <c r="J15" s="501">
        <v>0</v>
      </c>
      <c r="K15" s="501">
        <v>0</v>
      </c>
      <c r="L15" s="501">
        <v>0</v>
      </c>
      <c r="M15" s="501">
        <v>0</v>
      </c>
      <c r="N15" s="501">
        <v>0</v>
      </c>
    </row>
    <row r="16" spans="1:14" ht="15">
      <c r="A16" s="501" t="s">
        <v>527</v>
      </c>
      <c r="B16" s="502" t="s">
        <v>528</v>
      </c>
      <c r="C16" s="501">
        <v>0</v>
      </c>
      <c r="D16" s="501">
        <v>0</v>
      </c>
      <c r="E16" s="501">
        <v>0</v>
      </c>
      <c r="F16" s="501">
        <v>0</v>
      </c>
      <c r="G16" s="501">
        <v>0</v>
      </c>
      <c r="H16" s="501">
        <v>0</v>
      </c>
      <c r="I16" s="501">
        <v>0</v>
      </c>
      <c r="J16" s="501">
        <v>0</v>
      </c>
      <c r="K16" s="501">
        <v>0</v>
      </c>
      <c r="L16" s="501">
        <v>0</v>
      </c>
      <c r="M16" s="501">
        <v>0</v>
      </c>
      <c r="N16" s="501">
        <v>0</v>
      </c>
    </row>
    <row r="17" spans="1:14" ht="15">
      <c r="A17" s="501" t="s">
        <v>529</v>
      </c>
      <c r="B17" s="502" t="s">
        <v>530</v>
      </c>
      <c r="C17" s="501">
        <v>0</v>
      </c>
      <c r="D17" s="501">
        <v>0</v>
      </c>
      <c r="E17" s="501">
        <v>0</v>
      </c>
      <c r="F17" s="501">
        <v>0</v>
      </c>
      <c r="G17" s="501">
        <v>0</v>
      </c>
      <c r="H17" s="501">
        <v>0</v>
      </c>
      <c r="I17" s="501">
        <v>0</v>
      </c>
      <c r="J17" s="501">
        <v>0</v>
      </c>
      <c r="K17" s="501">
        <v>0</v>
      </c>
      <c r="L17" s="501">
        <v>0</v>
      </c>
      <c r="M17" s="501">
        <v>0</v>
      </c>
      <c r="N17" s="501">
        <v>0</v>
      </c>
    </row>
    <row r="18" spans="1:14" ht="30">
      <c r="A18" s="501" t="s">
        <v>531</v>
      </c>
      <c r="B18" s="502" t="s">
        <v>532</v>
      </c>
      <c r="C18" s="501">
        <v>0</v>
      </c>
      <c r="D18" s="501">
        <v>0</v>
      </c>
      <c r="E18" s="501">
        <v>0</v>
      </c>
      <c r="F18" s="501">
        <v>0</v>
      </c>
      <c r="G18" s="501">
        <v>0</v>
      </c>
      <c r="H18" s="501">
        <v>0</v>
      </c>
      <c r="I18" s="501">
        <v>0</v>
      </c>
      <c r="J18" s="501">
        <v>0</v>
      </c>
      <c r="K18" s="501">
        <v>0</v>
      </c>
      <c r="L18" s="501">
        <v>0</v>
      </c>
      <c r="M18" s="501">
        <v>0</v>
      </c>
      <c r="N18" s="501">
        <v>0</v>
      </c>
    </row>
    <row r="19" spans="1:14" ht="15">
      <c r="A19" s="501" t="s">
        <v>533</v>
      </c>
      <c r="B19" s="502" t="s">
        <v>534</v>
      </c>
      <c r="C19" s="501">
        <v>0</v>
      </c>
      <c r="D19" s="501">
        <v>0</v>
      </c>
      <c r="E19" s="501">
        <v>0</v>
      </c>
      <c r="F19" s="501">
        <v>0</v>
      </c>
      <c r="G19" s="501">
        <v>0</v>
      </c>
      <c r="H19" s="501">
        <v>0</v>
      </c>
      <c r="I19" s="501">
        <v>0</v>
      </c>
      <c r="J19" s="501">
        <v>0</v>
      </c>
      <c r="K19" s="501">
        <v>0</v>
      </c>
      <c r="L19" s="501">
        <v>0</v>
      </c>
      <c r="M19" s="501">
        <v>0</v>
      </c>
      <c r="N19" s="501">
        <v>0</v>
      </c>
    </row>
    <row r="20" spans="1:14" ht="15">
      <c r="A20" s="501" t="s">
        <v>535</v>
      </c>
      <c r="B20" s="502" t="s">
        <v>536</v>
      </c>
      <c r="C20" s="501">
        <v>0</v>
      </c>
      <c r="D20" s="501">
        <v>0</v>
      </c>
      <c r="E20" s="501">
        <v>0</v>
      </c>
      <c r="F20" s="501">
        <v>0</v>
      </c>
      <c r="G20" s="501">
        <v>0</v>
      </c>
      <c r="H20" s="501">
        <v>0</v>
      </c>
      <c r="I20" s="501">
        <v>0</v>
      </c>
      <c r="J20" s="501">
        <v>0</v>
      </c>
      <c r="K20" s="501">
        <v>0</v>
      </c>
      <c r="L20" s="501">
        <v>0</v>
      </c>
      <c r="M20" s="501">
        <v>0</v>
      </c>
      <c r="N20" s="501">
        <v>0</v>
      </c>
    </row>
    <row r="21" spans="1:14" ht="15">
      <c r="A21" s="501" t="s">
        <v>537</v>
      </c>
      <c r="B21" s="502" t="s">
        <v>538</v>
      </c>
      <c r="C21" s="501">
        <v>0</v>
      </c>
      <c r="D21" s="501">
        <v>0</v>
      </c>
      <c r="E21" s="501">
        <v>0</v>
      </c>
      <c r="F21" s="501">
        <v>0</v>
      </c>
      <c r="G21" s="501">
        <v>0</v>
      </c>
      <c r="H21" s="501">
        <v>0</v>
      </c>
      <c r="I21" s="501">
        <v>0</v>
      </c>
      <c r="J21" s="501">
        <v>0</v>
      </c>
      <c r="K21" s="501">
        <v>0</v>
      </c>
      <c r="L21" s="501">
        <v>0</v>
      </c>
      <c r="M21" s="501">
        <v>0</v>
      </c>
      <c r="N21" s="501">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9.140625" defaultRowHeight="15"/>
  <cols>
    <col min="1" max="1" width="11.00390625" style="78" customWidth="1"/>
    <col min="2" max="2" width="24.140625" style="78" customWidth="1"/>
    <col min="3" max="3" width="88.57421875" style="78" customWidth="1"/>
    <col min="4" max="4" width="29.7109375" style="78" customWidth="1"/>
    <col min="5" max="5" width="33.421875" style="78" customWidth="1"/>
    <col min="6" max="16384" width="9.140625" style="78" customWidth="1"/>
  </cols>
  <sheetData>
    <row r="1" spans="1:5" ht="15" customHeight="1">
      <c r="A1" s="489" t="s">
        <v>540</v>
      </c>
      <c r="B1" s="490"/>
      <c r="C1" s="490"/>
      <c r="D1" s="490"/>
      <c r="E1" s="491"/>
    </row>
    <row r="2" spans="1:5" ht="15">
      <c r="A2" s="486"/>
      <c r="B2" s="487"/>
      <c r="C2" s="487"/>
      <c r="D2" s="487"/>
      <c r="E2" s="488"/>
    </row>
    <row r="3" spans="1:5" ht="15">
      <c r="A3" s="501" t="s">
        <v>541</v>
      </c>
      <c r="B3" s="501" t="s">
        <v>542</v>
      </c>
      <c r="C3" s="501" t="s">
        <v>543</v>
      </c>
      <c r="D3" s="501" t="s">
        <v>544</v>
      </c>
      <c r="E3" s="501" t="s">
        <v>545</v>
      </c>
    </row>
    <row r="4" spans="1:5" ht="15">
      <c r="A4" s="501">
        <v>1</v>
      </c>
      <c r="B4" s="501">
        <v>2</v>
      </c>
      <c r="C4" s="501">
        <v>3</v>
      </c>
      <c r="D4" s="501">
        <v>4</v>
      </c>
      <c r="E4" s="501">
        <v>5</v>
      </c>
    </row>
    <row r="5" spans="1:5" ht="15">
      <c r="A5" s="501">
        <v>1</v>
      </c>
      <c r="B5" s="503">
        <v>44805</v>
      </c>
      <c r="C5" s="501">
        <v>0</v>
      </c>
      <c r="D5" s="501">
        <v>0</v>
      </c>
      <c r="E5" s="501">
        <v>0</v>
      </c>
    </row>
  </sheetData>
  <sheetProtection/>
  <mergeCells count="2">
    <mergeCell ref="A1:E1"/>
    <mergeCell ref="A2:E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9.140625" defaultRowHeight="15"/>
  <cols>
    <col min="1" max="1" width="6.8515625" style="78" customWidth="1"/>
    <col min="2" max="2" width="15.421875" style="78" customWidth="1"/>
    <col min="3" max="3" width="65.57421875" style="78" customWidth="1"/>
    <col min="4" max="4" width="47.00390625" style="78" customWidth="1"/>
    <col min="5" max="5" width="47.28125" style="78" customWidth="1"/>
    <col min="6" max="16384" width="9.140625" style="78" customWidth="1"/>
  </cols>
  <sheetData>
    <row r="1" spans="1:5" ht="15" customHeight="1">
      <c r="A1" s="489" t="s">
        <v>546</v>
      </c>
      <c r="B1" s="490"/>
      <c r="C1" s="490"/>
      <c r="D1" s="490"/>
      <c r="E1" s="491"/>
    </row>
    <row r="2" spans="1:5" ht="15">
      <c r="A2" s="486"/>
      <c r="B2" s="487"/>
      <c r="C2" s="487"/>
      <c r="D2" s="487"/>
      <c r="E2" s="488"/>
    </row>
    <row r="3" spans="1:5" ht="15">
      <c r="A3" s="501" t="s">
        <v>541</v>
      </c>
      <c r="B3" s="501" t="s">
        <v>547</v>
      </c>
      <c r="C3" s="501" t="s">
        <v>548</v>
      </c>
      <c r="D3" s="501" t="s">
        <v>549</v>
      </c>
      <c r="E3" s="501" t="s">
        <v>550</v>
      </c>
    </row>
    <row r="4" spans="1:5" ht="15">
      <c r="A4" s="501">
        <v>1</v>
      </c>
      <c r="B4" s="501">
        <v>2</v>
      </c>
      <c r="C4" s="501"/>
      <c r="D4" s="501"/>
      <c r="E4" s="501"/>
    </row>
    <row r="5" spans="1:5" ht="15">
      <c r="A5" s="504">
        <v>1</v>
      </c>
      <c r="B5" s="505" t="s">
        <v>551</v>
      </c>
      <c r="C5" s="506">
        <v>0</v>
      </c>
      <c r="D5" s="501">
        <v>0</v>
      </c>
      <c r="E5" s="501">
        <v>0</v>
      </c>
    </row>
  </sheetData>
  <sheetProtection/>
  <mergeCells count="2">
    <mergeCell ref="A1:E1"/>
    <mergeCell ref="A2:E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76</v>
      </c>
      <c r="B1" s="2"/>
    </row>
    <row r="2" spans="1:2" ht="15.75" customHeight="1">
      <c r="A2" s="1" t="s">
        <v>77</v>
      </c>
      <c r="B2" s="5"/>
    </row>
    <row r="3" spans="1:2" ht="15">
      <c r="A3" s="1" t="s">
        <v>78</v>
      </c>
      <c r="B3" s="2"/>
    </row>
    <row r="4" spans="1:2" ht="15">
      <c r="A4" s="1" t="s">
        <v>79</v>
      </c>
      <c r="B4" s="6"/>
    </row>
    <row r="5" spans="1:2" ht="15">
      <c r="A5" s="1" t="s">
        <v>80</v>
      </c>
      <c r="B5" s="6" t="s">
        <v>81</v>
      </c>
    </row>
    <row r="6" spans="1:2" ht="15">
      <c r="A6" s="1" t="s">
        <v>82</v>
      </c>
      <c r="B6" s="6"/>
    </row>
    <row r="7" spans="1:2" ht="15">
      <c r="A7" s="1" t="s">
        <v>83</v>
      </c>
      <c r="B7" s="7"/>
    </row>
    <row r="8" spans="1:2" ht="15">
      <c r="A8" s="1" t="s">
        <v>84</v>
      </c>
      <c r="B8" s="2"/>
    </row>
    <row r="10" spans="1:2" ht="15">
      <c r="A10" s="3" t="s">
        <v>85</v>
      </c>
      <c r="B10" s="4"/>
    </row>
    <row r="11" spans="1:2" ht="15">
      <c r="A11" s="8" t="s">
        <v>86</v>
      </c>
      <c r="B11" s="9" t="s">
        <v>87</v>
      </c>
    </row>
    <row r="12" spans="1:2" ht="19.5" customHeight="1">
      <c r="A12" s="8" t="s">
        <v>88</v>
      </c>
      <c r="B12" s="9" t="s">
        <v>89</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horizontalDpi="300" verticalDpi="300" orientation="portrait" r:id="rId1"/>
  <headerFooter>
    <oddHeader>&amp;C&amp;"Calibri"&amp;11&amp;KFF0000Classification - Confidential&amp;1#</oddHeader>
    <oddFooter>&amp;C&amp;1#&amp;"Calibri"&amp;11&amp;KFF0000Classification - Confidential</oddFooter>
  </headerFooter>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92</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57</v>
      </c>
      <c r="C7" s="21" t="s">
        <v>38</v>
      </c>
      <c r="D7" s="21" t="s">
        <v>58</v>
      </c>
      <c r="E7" s="22">
        <v>500</v>
      </c>
      <c r="F7" s="22">
        <v>5131.8496575</v>
      </c>
      <c r="G7" s="32">
        <v>19.78</v>
      </c>
      <c r="H7" s="32">
        <v>12.5</v>
      </c>
    </row>
    <row r="8" spans="1:8" ht="15">
      <c r="A8" s="19">
        <v>2</v>
      </c>
      <c r="B8" s="24" t="s">
        <v>30</v>
      </c>
      <c r="C8" s="21" t="s">
        <v>31</v>
      </c>
      <c r="D8" s="21" t="s">
        <v>59</v>
      </c>
      <c r="E8" s="22">
        <v>400</v>
      </c>
      <c r="F8" s="22">
        <v>4013.2558904</v>
      </c>
      <c r="G8" s="32">
        <v>15.46</v>
      </c>
      <c r="H8" s="32">
        <v>8.64</v>
      </c>
    </row>
    <row r="9" spans="1:8" ht="15">
      <c r="A9" s="19">
        <v>3</v>
      </c>
      <c r="B9" s="24" t="s">
        <v>37</v>
      </c>
      <c r="C9" s="21" t="s">
        <v>38</v>
      </c>
      <c r="D9" s="21" t="s">
        <v>60</v>
      </c>
      <c r="E9" s="22">
        <v>360</v>
      </c>
      <c r="F9" s="22">
        <v>3612.7824658</v>
      </c>
      <c r="G9" s="32">
        <v>13.92</v>
      </c>
      <c r="H9" s="32">
        <v>8.64</v>
      </c>
    </row>
    <row r="10" spans="1:8" ht="15">
      <c r="A10" s="19">
        <v>4</v>
      </c>
      <c r="B10" s="24" t="s">
        <v>27</v>
      </c>
      <c r="C10" s="21" t="s">
        <v>28</v>
      </c>
      <c r="D10" s="21" t="s">
        <v>61</v>
      </c>
      <c r="E10" s="22">
        <v>240</v>
      </c>
      <c r="F10" s="22">
        <v>2472.8417501</v>
      </c>
      <c r="G10" s="32">
        <v>9.53</v>
      </c>
      <c r="H10" s="32">
        <v>14.25</v>
      </c>
    </row>
    <row r="11" spans="1:8" ht="15">
      <c r="A11" s="19">
        <v>5</v>
      </c>
      <c r="B11" s="24" t="s">
        <v>23</v>
      </c>
      <c r="C11" s="21" t="s">
        <v>24</v>
      </c>
      <c r="D11" s="21" t="s">
        <v>62</v>
      </c>
      <c r="E11" s="22">
        <v>210</v>
      </c>
      <c r="F11" s="22">
        <v>2103.9992055</v>
      </c>
      <c r="G11" s="32">
        <v>8.11</v>
      </c>
      <c r="H11" s="32">
        <v>9.93</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34</v>
      </c>
      <c r="C14" s="21" t="s">
        <v>35</v>
      </c>
      <c r="D14" s="21" t="s">
        <v>63</v>
      </c>
      <c r="E14" s="22">
        <v>260</v>
      </c>
      <c r="F14" s="22">
        <v>2611.8068493</v>
      </c>
      <c r="G14" s="32">
        <v>10.06</v>
      </c>
      <c r="H14" s="32">
        <v>10.8</v>
      </c>
    </row>
    <row r="15" spans="1:8" ht="15">
      <c r="A15" s="19">
        <f>A14+1</f>
        <v>7</v>
      </c>
      <c r="B15" s="24" t="s">
        <v>27</v>
      </c>
      <c r="C15" s="21" t="s">
        <v>28</v>
      </c>
      <c r="D15" s="21" t="s">
        <v>64</v>
      </c>
      <c r="E15" s="22">
        <v>240</v>
      </c>
      <c r="F15" s="22">
        <v>2408.2750685</v>
      </c>
      <c r="G15" s="32">
        <v>9.28</v>
      </c>
      <c r="H15" s="32">
        <v>8.39</v>
      </c>
    </row>
    <row r="16" spans="1:8" ht="15">
      <c r="A16" s="19">
        <f>A15+1</f>
        <v>8</v>
      </c>
      <c r="B16" s="24" t="s">
        <v>23</v>
      </c>
      <c r="C16" s="21" t="s">
        <v>24</v>
      </c>
      <c r="D16" s="21" t="s">
        <v>65</v>
      </c>
      <c r="E16" s="22">
        <v>60</v>
      </c>
      <c r="F16" s="22">
        <v>602.4484932</v>
      </c>
      <c r="G16" s="32">
        <v>2.32</v>
      </c>
      <c r="H16" s="32">
        <v>9.93</v>
      </c>
    </row>
    <row r="17" spans="1:8" ht="15">
      <c r="A17" s="19">
        <f>A16+1</f>
        <v>9</v>
      </c>
      <c r="B17" s="24" t="s">
        <v>34</v>
      </c>
      <c r="C17" s="21" t="s">
        <v>35</v>
      </c>
      <c r="D17" s="21" t="s">
        <v>66</v>
      </c>
      <c r="E17" s="22">
        <v>84</v>
      </c>
      <c r="F17" s="22">
        <v>491.5838106</v>
      </c>
      <c r="G17" s="32">
        <v>1.89</v>
      </c>
      <c r="H17" s="32">
        <v>10.8</v>
      </c>
    </row>
    <row r="18" spans="1:8" ht="15">
      <c r="A18" s="19">
        <f>A17+1</f>
        <v>10</v>
      </c>
      <c r="B18" s="24" t="s">
        <v>44</v>
      </c>
      <c r="C18" s="21" t="s">
        <v>45</v>
      </c>
      <c r="D18" s="21" t="s">
        <v>46</v>
      </c>
      <c r="E18" s="22">
        <v>1300</v>
      </c>
      <c r="F18" s="22">
        <v>171.7469178</v>
      </c>
      <c r="G18" s="32">
        <v>0.66</v>
      </c>
      <c r="H18" s="32">
        <v>16</v>
      </c>
    </row>
    <row r="19" spans="1:8" ht="15">
      <c r="A19" s="19">
        <f>A18+1</f>
        <v>11</v>
      </c>
      <c r="B19" s="24" t="s">
        <v>27</v>
      </c>
      <c r="C19" s="21" t="s">
        <v>28</v>
      </c>
      <c r="D19" s="21" t="s">
        <v>33</v>
      </c>
      <c r="E19" s="22">
        <v>10</v>
      </c>
      <c r="F19" s="22">
        <v>100.3447945</v>
      </c>
      <c r="G19" s="32">
        <v>0.39</v>
      </c>
      <c r="H19" s="32">
        <v>8.39</v>
      </c>
    </row>
    <row r="20" spans="1:8" ht="15">
      <c r="A20" s="19"/>
      <c r="B20" s="24"/>
      <c r="C20" s="21"/>
      <c r="D20" s="21"/>
      <c r="E20" s="22"/>
      <c r="F20" s="22"/>
      <c r="G20" s="32"/>
      <c r="H20" s="22"/>
    </row>
    <row r="21" spans="1:8" ht="15">
      <c r="A21" s="35"/>
      <c r="B21" s="36" t="s">
        <v>14</v>
      </c>
      <c r="C21" s="37"/>
      <c r="D21" s="37"/>
      <c r="E21" s="38"/>
      <c r="F21" s="38">
        <v>23720.934903200003</v>
      </c>
      <c r="G21" s="39">
        <v>91.4</v>
      </c>
      <c r="H21" s="38"/>
    </row>
    <row r="22" spans="1:8" ht="15">
      <c r="A22" s="14"/>
      <c r="B22" s="20" t="s">
        <v>15</v>
      </c>
      <c r="C22" s="15"/>
      <c r="D22" s="15"/>
      <c r="E22" s="16"/>
      <c r="F22" s="17"/>
      <c r="G22" s="18"/>
      <c r="H22" s="17"/>
    </row>
    <row r="23" spans="1:8" ht="15">
      <c r="A23" s="19"/>
      <c r="B23" s="24" t="s">
        <v>15</v>
      </c>
      <c r="C23" s="21"/>
      <c r="D23" s="21"/>
      <c r="E23" s="22"/>
      <c r="F23" s="22">
        <v>2207.0377519</v>
      </c>
      <c r="G23" s="32">
        <v>8.5</v>
      </c>
      <c r="H23" s="57">
        <v>0.0531</v>
      </c>
    </row>
    <row r="24" spans="1:8" ht="15">
      <c r="A24" s="35"/>
      <c r="B24" s="36" t="s">
        <v>14</v>
      </c>
      <c r="C24" s="37"/>
      <c r="D24" s="37"/>
      <c r="E24" s="44"/>
      <c r="F24" s="38">
        <v>2207.038</v>
      </c>
      <c r="G24" s="39">
        <v>8.5</v>
      </c>
      <c r="H24" s="38"/>
    </row>
    <row r="25" spans="1:8" ht="15">
      <c r="A25" s="26"/>
      <c r="B25" s="29" t="s">
        <v>16</v>
      </c>
      <c r="C25" s="27"/>
      <c r="D25" s="27"/>
      <c r="E25" s="28"/>
      <c r="F25" s="30"/>
      <c r="G25" s="31"/>
      <c r="H25" s="30"/>
    </row>
    <row r="26" spans="1:8" ht="15">
      <c r="A26" s="26"/>
      <c r="B26" s="29" t="s">
        <v>17</v>
      </c>
      <c r="C26" s="27"/>
      <c r="D26" s="27"/>
      <c r="E26" s="28"/>
      <c r="F26" s="22">
        <v>22.655025299998</v>
      </c>
      <c r="G26" s="32">
        <v>0.09999999999999</v>
      </c>
      <c r="H26" s="22"/>
    </row>
    <row r="27" spans="1:8" ht="15">
      <c r="A27" s="35"/>
      <c r="B27" s="45" t="s">
        <v>14</v>
      </c>
      <c r="C27" s="37"/>
      <c r="D27" s="37"/>
      <c r="E27" s="44"/>
      <c r="F27" s="38">
        <v>22.655025299998</v>
      </c>
      <c r="G27" s="39">
        <v>0.09999999999999</v>
      </c>
      <c r="H27" s="38"/>
    </row>
    <row r="28" spans="1:8" ht="15">
      <c r="A28" s="46"/>
      <c r="B28" s="48" t="s">
        <v>18</v>
      </c>
      <c r="C28" s="47"/>
      <c r="D28" s="47"/>
      <c r="E28" s="47"/>
      <c r="F28" s="33">
        <v>25950.628</v>
      </c>
      <c r="G28" s="34" t="s">
        <v>19</v>
      </c>
      <c r="H28" s="33"/>
    </row>
    <row r="30" spans="1:7" ht="30.75" customHeight="1">
      <c r="A30" s="67" t="s">
        <v>96</v>
      </c>
      <c r="B30" s="157" t="s">
        <v>97</v>
      </c>
      <c r="C30" s="157"/>
      <c r="D30" s="157"/>
      <c r="E30" s="157"/>
      <c r="F30" s="157"/>
      <c r="G30" s="158"/>
    </row>
    <row r="31" spans="1:7" ht="15">
      <c r="A31" s="62"/>
      <c r="B31" s="62"/>
      <c r="C31" s="62"/>
      <c r="D31" s="62"/>
      <c r="E31" s="62"/>
      <c r="F31" s="62"/>
      <c r="G31" s="62"/>
    </row>
    <row r="32" spans="1:7" ht="15">
      <c r="A32" s="66" t="s">
        <v>96</v>
      </c>
      <c r="B32" s="68" t="s">
        <v>98</v>
      </c>
      <c r="C32" s="68"/>
      <c r="D32" s="68"/>
      <c r="E32" s="68"/>
      <c r="F32" s="66"/>
      <c r="G32" s="62"/>
    </row>
    <row r="33" spans="1:7" ht="15">
      <c r="A33" s="66"/>
      <c r="B33" s="69" t="s">
        <v>99</v>
      </c>
      <c r="C33" s="69"/>
      <c r="D33" s="69"/>
      <c r="E33" s="69"/>
      <c r="F33" s="66"/>
      <c r="G33" s="62"/>
    </row>
    <row r="34" spans="1:7" ht="30" customHeight="1">
      <c r="A34" s="66"/>
      <c r="B34" s="159" t="s">
        <v>100</v>
      </c>
      <c r="C34" s="159"/>
      <c r="D34" s="159"/>
      <c r="E34" s="159"/>
      <c r="F34" s="159"/>
      <c r="G34" s="62"/>
    </row>
  </sheetData>
  <sheetProtection/>
  <mergeCells count="4">
    <mergeCell ref="A2:H2"/>
    <mergeCell ref="A3:H3"/>
    <mergeCell ref="B30:G30"/>
    <mergeCell ref="B34:F34"/>
  </mergeCells>
  <conditionalFormatting sqref="C21:D21 C24:E27 F25 H25">
    <cfRule type="cellIs" priority="1" dxfId="27" operator="lessThan" stopIfTrue="1">
      <formula>0</formula>
    </cfRule>
  </conditionalFormatting>
  <conditionalFormatting sqref="G25">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93</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37</v>
      </c>
      <c r="C7" s="21" t="s">
        <v>38</v>
      </c>
      <c r="D7" s="21" t="s">
        <v>67</v>
      </c>
      <c r="E7" s="22">
        <v>610</v>
      </c>
      <c r="F7" s="22">
        <v>6121.6591781</v>
      </c>
      <c r="G7" s="32">
        <v>27.31</v>
      </c>
      <c r="H7" s="32">
        <v>8.64</v>
      </c>
    </row>
    <row r="8" spans="1:8" ht="15">
      <c r="A8" s="19">
        <v>2</v>
      </c>
      <c r="B8" s="24" t="s">
        <v>30</v>
      </c>
      <c r="C8" s="21" t="s">
        <v>31</v>
      </c>
      <c r="D8" s="21" t="s">
        <v>68</v>
      </c>
      <c r="E8" s="22">
        <v>478</v>
      </c>
      <c r="F8" s="22">
        <v>4795.840789</v>
      </c>
      <c r="G8" s="32">
        <v>21.39</v>
      </c>
      <c r="H8" s="32">
        <v>8.64</v>
      </c>
    </row>
    <row r="9" spans="1:8" ht="15">
      <c r="A9" s="19">
        <v>3</v>
      </c>
      <c r="B9" s="24" t="s">
        <v>27</v>
      </c>
      <c r="C9" s="21" t="s">
        <v>28</v>
      </c>
      <c r="D9" s="21" t="s">
        <v>61</v>
      </c>
      <c r="E9" s="22">
        <v>260</v>
      </c>
      <c r="F9" s="22">
        <v>2678.9118959</v>
      </c>
      <c r="G9" s="32">
        <v>11.95</v>
      </c>
      <c r="H9" s="32">
        <v>14.25</v>
      </c>
    </row>
    <row r="10" spans="1:8" ht="15">
      <c r="A10" s="19">
        <v>4</v>
      </c>
      <c r="B10" s="24" t="s">
        <v>57</v>
      </c>
      <c r="C10" s="21" t="s">
        <v>38</v>
      </c>
      <c r="D10" s="21" t="s">
        <v>58</v>
      </c>
      <c r="E10" s="22">
        <v>250</v>
      </c>
      <c r="F10" s="22">
        <v>2565.9248288</v>
      </c>
      <c r="G10" s="32">
        <v>11.45</v>
      </c>
      <c r="H10" s="32">
        <v>12.5</v>
      </c>
    </row>
    <row r="11" spans="1:8" ht="15">
      <c r="A11" s="19">
        <v>5</v>
      </c>
      <c r="B11" s="24" t="s">
        <v>23</v>
      </c>
      <c r="C11" s="21" t="s">
        <v>24</v>
      </c>
      <c r="D11" s="21" t="s">
        <v>62</v>
      </c>
      <c r="E11" s="22">
        <v>210</v>
      </c>
      <c r="F11" s="22">
        <v>2103.9992055</v>
      </c>
      <c r="G11" s="32">
        <v>9.39</v>
      </c>
      <c r="H11" s="32">
        <v>9.93</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27</v>
      </c>
      <c r="C14" s="21" t="s">
        <v>28</v>
      </c>
      <c r="D14" s="21" t="s">
        <v>64</v>
      </c>
      <c r="E14" s="22">
        <v>160</v>
      </c>
      <c r="F14" s="22">
        <v>1605.5167123</v>
      </c>
      <c r="G14" s="32">
        <v>7.16</v>
      </c>
      <c r="H14" s="32">
        <v>8.39</v>
      </c>
    </row>
    <row r="15" spans="1:8" ht="15">
      <c r="A15" s="19">
        <f>A14+1</f>
        <v>7</v>
      </c>
      <c r="B15" s="24" t="s">
        <v>34</v>
      </c>
      <c r="C15" s="21" t="s">
        <v>35</v>
      </c>
      <c r="D15" s="21" t="s">
        <v>63</v>
      </c>
      <c r="E15" s="22">
        <v>105</v>
      </c>
      <c r="F15" s="22">
        <v>1054.7681507</v>
      </c>
      <c r="G15" s="32">
        <v>4.71</v>
      </c>
      <c r="H15" s="32">
        <v>10.8</v>
      </c>
    </row>
    <row r="16" spans="1:8" ht="15">
      <c r="A16" s="19">
        <f>A15+1</f>
        <v>8</v>
      </c>
      <c r="B16" s="24" t="s">
        <v>23</v>
      </c>
      <c r="C16" s="21" t="s">
        <v>24</v>
      </c>
      <c r="D16" s="21" t="s">
        <v>65</v>
      </c>
      <c r="E16" s="22">
        <v>60</v>
      </c>
      <c r="F16" s="22">
        <v>602.4484932</v>
      </c>
      <c r="G16" s="32">
        <v>2.69</v>
      </c>
      <c r="H16" s="32">
        <v>9.93</v>
      </c>
    </row>
    <row r="17" spans="1:8" ht="15">
      <c r="A17" s="19">
        <f>A16+1</f>
        <v>9</v>
      </c>
      <c r="B17" s="24" t="s">
        <v>27</v>
      </c>
      <c r="C17" s="21" t="s">
        <v>28</v>
      </c>
      <c r="D17" s="21" t="s">
        <v>33</v>
      </c>
      <c r="E17" s="22">
        <v>20</v>
      </c>
      <c r="F17" s="22">
        <v>200.689589</v>
      </c>
      <c r="G17" s="32">
        <v>0.9</v>
      </c>
      <c r="H17" s="32">
        <v>8.39</v>
      </c>
    </row>
    <row r="18" spans="1:8" ht="15">
      <c r="A18" s="19"/>
      <c r="B18" s="24"/>
      <c r="C18" s="21"/>
      <c r="D18" s="21"/>
      <c r="E18" s="22"/>
      <c r="F18" s="22"/>
      <c r="G18" s="32"/>
      <c r="H18" s="22"/>
    </row>
    <row r="19" spans="1:8" ht="15">
      <c r="A19" s="35"/>
      <c r="B19" s="36" t="s">
        <v>14</v>
      </c>
      <c r="C19" s="37"/>
      <c r="D19" s="37"/>
      <c r="E19" s="38"/>
      <c r="F19" s="38">
        <v>21729.7588425</v>
      </c>
      <c r="G19" s="39">
        <v>96.95000000000002</v>
      </c>
      <c r="H19" s="38"/>
    </row>
    <row r="20" spans="1:8" ht="15">
      <c r="A20" s="14"/>
      <c r="B20" s="20" t="s">
        <v>15</v>
      </c>
      <c r="C20" s="15"/>
      <c r="D20" s="15"/>
      <c r="E20" s="16"/>
      <c r="F20" s="17"/>
      <c r="G20" s="18"/>
      <c r="H20" s="17"/>
    </row>
    <row r="21" spans="1:8" ht="15">
      <c r="A21" s="19"/>
      <c r="B21" s="24" t="s">
        <v>15</v>
      </c>
      <c r="C21" s="21"/>
      <c r="D21" s="21"/>
      <c r="E21" s="22"/>
      <c r="F21" s="22">
        <v>681.5620088</v>
      </c>
      <c r="G21" s="32">
        <v>3.04</v>
      </c>
      <c r="H21" s="57">
        <v>0.0531</v>
      </c>
    </row>
    <row r="22" spans="1:8" ht="15">
      <c r="A22" s="35"/>
      <c r="B22" s="36" t="s">
        <v>14</v>
      </c>
      <c r="C22" s="37"/>
      <c r="D22" s="37"/>
      <c r="E22" s="44"/>
      <c r="F22" s="38">
        <v>681.562</v>
      </c>
      <c r="G22" s="39">
        <v>3.04</v>
      </c>
      <c r="H22" s="38"/>
    </row>
    <row r="23" spans="1:8" ht="15">
      <c r="A23" s="26"/>
      <c r="B23" s="29" t="s">
        <v>16</v>
      </c>
      <c r="C23" s="27"/>
      <c r="D23" s="27"/>
      <c r="E23" s="28"/>
      <c r="F23" s="30"/>
      <c r="G23" s="31"/>
      <c r="H23" s="30"/>
    </row>
    <row r="24" spans="1:8" ht="15">
      <c r="A24" s="26"/>
      <c r="B24" s="29" t="s">
        <v>17</v>
      </c>
      <c r="C24" s="27"/>
      <c r="D24" s="27"/>
      <c r="E24" s="28"/>
      <c r="F24" s="22">
        <v>4.903631700002393</v>
      </c>
      <c r="G24" s="32">
        <v>0.00999999999999</v>
      </c>
      <c r="H24" s="22"/>
    </row>
    <row r="25" spans="1:8" ht="15">
      <c r="A25" s="35"/>
      <c r="B25" s="45" t="s">
        <v>14</v>
      </c>
      <c r="C25" s="37"/>
      <c r="D25" s="37"/>
      <c r="E25" s="44"/>
      <c r="F25" s="38">
        <v>4.903631700002393</v>
      </c>
      <c r="G25" s="39">
        <v>0.00999999999999</v>
      </c>
      <c r="H25" s="38"/>
    </row>
    <row r="26" spans="1:8" ht="15">
      <c r="A26" s="46"/>
      <c r="B26" s="48" t="s">
        <v>18</v>
      </c>
      <c r="C26" s="47"/>
      <c r="D26" s="47"/>
      <c r="E26" s="47"/>
      <c r="F26" s="33">
        <v>22416.224</v>
      </c>
      <c r="G26" s="34" t="s">
        <v>19</v>
      </c>
      <c r="H26" s="33"/>
    </row>
    <row r="28" spans="1:7" ht="30" customHeight="1">
      <c r="A28" s="71" t="s">
        <v>96</v>
      </c>
      <c r="B28" s="157" t="s">
        <v>97</v>
      </c>
      <c r="C28" s="157"/>
      <c r="D28" s="157"/>
      <c r="E28" s="157"/>
      <c r="F28" s="157"/>
      <c r="G28" s="158"/>
    </row>
    <row r="29" spans="1:7" ht="15">
      <c r="A29" s="66"/>
      <c r="B29" s="66"/>
      <c r="C29" s="66"/>
      <c r="D29" s="66"/>
      <c r="E29" s="66"/>
      <c r="F29" s="66"/>
      <c r="G29" s="66"/>
    </row>
    <row r="30" spans="1:7" ht="15">
      <c r="A30" s="70" t="s">
        <v>96</v>
      </c>
      <c r="B30" s="72" t="s">
        <v>98</v>
      </c>
      <c r="C30" s="72"/>
      <c r="D30" s="72"/>
      <c r="E30" s="72"/>
      <c r="F30" s="70"/>
      <c r="G30" s="66"/>
    </row>
    <row r="31" spans="1:7" ht="15">
      <c r="A31" s="70"/>
      <c r="B31" s="73" t="s">
        <v>99</v>
      </c>
      <c r="C31" s="73"/>
      <c r="D31" s="73"/>
      <c r="E31" s="73"/>
      <c r="F31" s="70"/>
      <c r="G31" s="66"/>
    </row>
    <row r="32" spans="1:7" ht="28.5" customHeight="1">
      <c r="A32" s="70"/>
      <c r="B32" s="159" t="s">
        <v>100</v>
      </c>
      <c r="C32" s="159"/>
      <c r="D32" s="159"/>
      <c r="E32" s="159"/>
      <c r="F32" s="159"/>
      <c r="G32" s="66"/>
    </row>
  </sheetData>
  <sheetProtection/>
  <mergeCells count="4">
    <mergeCell ref="A2:H2"/>
    <mergeCell ref="A3:H3"/>
    <mergeCell ref="B28:G28"/>
    <mergeCell ref="B32:F32"/>
  </mergeCells>
  <conditionalFormatting sqref="C19:D19 C22:E25 F23 H23">
    <cfRule type="cellIs" priority="1" dxfId="27" operator="lessThan" stopIfTrue="1">
      <formula>0</formula>
    </cfRule>
  </conditionalFormatting>
  <conditionalFormatting sqref="G23">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0" customWidth="1"/>
    <col min="2" max="2" width="48.421875" style="0" customWidth="1"/>
    <col min="3" max="3" width="21.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94</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30</v>
      </c>
      <c r="C7" s="21" t="s">
        <v>31</v>
      </c>
      <c r="D7" s="21" t="s">
        <v>69</v>
      </c>
      <c r="E7" s="22">
        <v>162</v>
      </c>
      <c r="F7" s="22">
        <v>1505.3260274</v>
      </c>
      <c r="G7" s="32">
        <v>9.12</v>
      </c>
      <c r="H7" s="32">
        <v>8.64</v>
      </c>
    </row>
    <row r="8" spans="1:8" ht="15">
      <c r="A8" s="19">
        <f>A7+1</f>
        <v>2</v>
      </c>
      <c r="B8" s="24" t="s">
        <v>37</v>
      </c>
      <c r="C8" s="21" t="s">
        <v>38</v>
      </c>
      <c r="D8" s="21" t="s">
        <v>70</v>
      </c>
      <c r="E8" s="22">
        <v>80</v>
      </c>
      <c r="F8" s="22">
        <v>267.6670387</v>
      </c>
      <c r="G8" s="32">
        <v>1.62</v>
      </c>
      <c r="H8" s="32">
        <v>8.64</v>
      </c>
    </row>
    <row r="9" spans="1:8" ht="15">
      <c r="A9" s="19">
        <f>A8+1</f>
        <v>3</v>
      </c>
      <c r="B9" s="24" t="s">
        <v>44</v>
      </c>
      <c r="C9" s="21" t="s">
        <v>45</v>
      </c>
      <c r="D9" s="21" t="s">
        <v>46</v>
      </c>
      <c r="E9" s="22">
        <v>100</v>
      </c>
      <c r="F9" s="22">
        <v>13.2113014</v>
      </c>
      <c r="G9" s="32">
        <v>0.08</v>
      </c>
      <c r="H9" s="32">
        <v>16</v>
      </c>
    </row>
    <row r="10" spans="1:8" ht="15">
      <c r="A10" s="19"/>
      <c r="B10" s="24"/>
      <c r="C10" s="21"/>
      <c r="D10" s="21"/>
      <c r="E10" s="22"/>
      <c r="F10" s="22"/>
      <c r="G10" s="32"/>
      <c r="H10" s="22"/>
    </row>
    <row r="11" spans="1:8" s="55" customFormat="1" ht="15">
      <c r="A11" s="50"/>
      <c r="B11" s="51" t="s">
        <v>12</v>
      </c>
      <c r="C11" s="52"/>
      <c r="D11" s="52"/>
      <c r="E11" s="53"/>
      <c r="F11" s="53"/>
      <c r="G11" s="54"/>
      <c r="H11" s="53"/>
    </row>
    <row r="12" spans="1:8" s="55" customFormat="1" ht="15">
      <c r="A12" s="50">
        <v>4</v>
      </c>
      <c r="B12" s="56" t="s">
        <v>55</v>
      </c>
      <c r="C12" s="52" t="s">
        <v>42</v>
      </c>
      <c r="D12" s="52" t="s">
        <v>56</v>
      </c>
      <c r="E12" s="53">
        <v>1127</v>
      </c>
      <c r="F12" s="53">
        <v>5509.4564689</v>
      </c>
      <c r="G12" s="54">
        <v>33.39</v>
      </c>
      <c r="H12" s="54">
        <v>6.4</v>
      </c>
    </row>
    <row r="13" spans="1:8" s="55" customFormat="1" ht="15">
      <c r="A13" s="50">
        <f>A12+1</f>
        <v>5</v>
      </c>
      <c r="B13" s="56" t="s">
        <v>50</v>
      </c>
      <c r="C13" s="52" t="s">
        <v>51</v>
      </c>
      <c r="D13" s="52" t="s">
        <v>52</v>
      </c>
      <c r="E13" s="53">
        <v>900</v>
      </c>
      <c r="F13" s="53">
        <v>4469.4431209</v>
      </c>
      <c r="G13" s="54">
        <v>27.08</v>
      </c>
      <c r="H13" s="54">
        <v>5.3</v>
      </c>
    </row>
    <row r="14" spans="1:8" s="55" customFormat="1" ht="15">
      <c r="A14" s="50">
        <f>A13+1</f>
        <v>6</v>
      </c>
      <c r="B14" s="56" t="s">
        <v>47</v>
      </c>
      <c r="C14" s="52" t="s">
        <v>48</v>
      </c>
      <c r="D14" s="52" t="s">
        <v>49</v>
      </c>
      <c r="E14" s="53">
        <v>800</v>
      </c>
      <c r="F14" s="53">
        <v>3974.547027</v>
      </c>
      <c r="G14" s="54">
        <v>24.08</v>
      </c>
      <c r="H14" s="54">
        <v>5.3</v>
      </c>
    </row>
    <row r="15" spans="1:8" s="55" customFormat="1" ht="15">
      <c r="A15" s="50">
        <f>A14+1</f>
        <v>7</v>
      </c>
      <c r="B15" s="56" t="s">
        <v>53</v>
      </c>
      <c r="C15" s="52" t="s">
        <v>48</v>
      </c>
      <c r="D15" s="52" t="s">
        <v>54</v>
      </c>
      <c r="E15" s="53">
        <v>68</v>
      </c>
      <c r="F15" s="53">
        <v>335.4615297</v>
      </c>
      <c r="G15" s="54">
        <v>2.03</v>
      </c>
      <c r="H15" s="54">
        <v>6.2</v>
      </c>
    </row>
    <row r="16" spans="1:8" s="55" customFormat="1" ht="15">
      <c r="A16" s="50">
        <f>A15+1</f>
        <v>8</v>
      </c>
      <c r="B16" s="56" t="s">
        <v>41</v>
      </c>
      <c r="C16" s="52" t="s">
        <v>42</v>
      </c>
      <c r="D16" s="52" t="s">
        <v>43</v>
      </c>
      <c r="E16" s="53">
        <v>62</v>
      </c>
      <c r="F16" s="53">
        <v>305.7929318</v>
      </c>
      <c r="G16" s="54">
        <v>1.85</v>
      </c>
      <c r="H16" s="54">
        <v>6.15</v>
      </c>
    </row>
    <row r="17" spans="1:8" ht="15">
      <c r="A17" s="19"/>
      <c r="B17" s="24"/>
      <c r="C17" s="21"/>
      <c r="D17" s="21"/>
      <c r="E17" s="22"/>
      <c r="F17" s="22"/>
      <c r="G17" s="32"/>
      <c r="H17" s="22"/>
    </row>
    <row r="18" spans="1:8" ht="15">
      <c r="A18" s="35"/>
      <c r="B18" s="36" t="s">
        <v>14</v>
      </c>
      <c r="C18" s="37"/>
      <c r="D18" s="37"/>
      <c r="E18" s="38"/>
      <c r="F18" s="38">
        <v>16380.9054458</v>
      </c>
      <c r="G18" s="39">
        <v>99.24999999999999</v>
      </c>
      <c r="H18" s="38"/>
    </row>
    <row r="19" spans="1:8" ht="15">
      <c r="A19" s="14"/>
      <c r="B19" s="20" t="s">
        <v>15</v>
      </c>
      <c r="C19" s="15"/>
      <c r="D19" s="15"/>
      <c r="E19" s="16"/>
      <c r="F19" s="17"/>
      <c r="G19" s="18"/>
      <c r="H19" s="17"/>
    </row>
    <row r="20" spans="1:8" ht="15">
      <c r="A20" s="19"/>
      <c r="B20" s="24" t="s">
        <v>15</v>
      </c>
      <c r="C20" s="21"/>
      <c r="D20" s="21"/>
      <c r="E20" s="22"/>
      <c r="F20" s="22">
        <v>102.3724509</v>
      </c>
      <c r="G20" s="32">
        <v>0.62</v>
      </c>
      <c r="H20" s="57">
        <v>0.0531</v>
      </c>
    </row>
    <row r="21" spans="1:8" ht="15">
      <c r="A21" s="35"/>
      <c r="B21" s="36" t="s">
        <v>14</v>
      </c>
      <c r="C21" s="37"/>
      <c r="D21" s="37"/>
      <c r="E21" s="44"/>
      <c r="F21" s="38">
        <v>102.372</v>
      </c>
      <c r="G21" s="39">
        <v>0.62</v>
      </c>
      <c r="H21" s="38"/>
    </row>
    <row r="22" spans="1:8" ht="15">
      <c r="A22" s="26"/>
      <c r="B22" s="29" t="s">
        <v>16</v>
      </c>
      <c r="C22" s="27"/>
      <c r="D22" s="27"/>
      <c r="E22" s="28"/>
      <c r="F22" s="30"/>
      <c r="G22" s="31"/>
      <c r="H22" s="30"/>
    </row>
    <row r="23" spans="1:8" ht="15">
      <c r="A23" s="26"/>
      <c r="B23" s="29" t="s">
        <v>17</v>
      </c>
      <c r="C23" s="27"/>
      <c r="D23" s="27"/>
      <c r="E23" s="28"/>
      <c r="F23" s="22">
        <v>19.5066519000002</v>
      </c>
      <c r="G23" s="32">
        <v>0.130000000000011</v>
      </c>
      <c r="H23" s="22"/>
    </row>
    <row r="24" spans="1:8" ht="15">
      <c r="A24" s="35"/>
      <c r="B24" s="45" t="s">
        <v>14</v>
      </c>
      <c r="C24" s="37"/>
      <c r="D24" s="37"/>
      <c r="E24" s="44"/>
      <c r="F24" s="38">
        <v>19.5066519000002</v>
      </c>
      <c r="G24" s="39">
        <v>0.130000000000011</v>
      </c>
      <c r="H24" s="38"/>
    </row>
    <row r="25" spans="1:8" ht="15">
      <c r="A25" s="46"/>
      <c r="B25" s="48" t="s">
        <v>18</v>
      </c>
      <c r="C25" s="47"/>
      <c r="D25" s="47"/>
      <c r="E25" s="47"/>
      <c r="F25" s="33">
        <v>16502.785</v>
      </c>
      <c r="G25" s="34" t="s">
        <v>19</v>
      </c>
      <c r="H25" s="33"/>
    </row>
    <row r="27" spans="1:7" ht="30.75" customHeight="1">
      <c r="A27" s="75" t="s">
        <v>96</v>
      </c>
      <c r="B27" s="157" t="s">
        <v>97</v>
      </c>
      <c r="C27" s="157"/>
      <c r="D27" s="157"/>
      <c r="E27" s="157"/>
      <c r="F27" s="157"/>
      <c r="G27" s="158"/>
    </row>
    <row r="28" spans="1:7" ht="15">
      <c r="A28" s="70"/>
      <c r="B28" s="70"/>
      <c r="C28" s="70"/>
      <c r="D28" s="70"/>
      <c r="E28" s="70"/>
      <c r="F28" s="70"/>
      <c r="G28" s="70"/>
    </row>
    <row r="29" spans="1:7" ht="15">
      <c r="A29" s="74" t="s">
        <v>96</v>
      </c>
      <c r="B29" s="76" t="s">
        <v>98</v>
      </c>
      <c r="C29" s="76"/>
      <c r="D29" s="76"/>
      <c r="E29" s="76"/>
      <c r="F29" s="74"/>
      <c r="G29" s="70"/>
    </row>
    <row r="30" spans="1:7" ht="15">
      <c r="A30" s="74"/>
      <c r="B30" s="77" t="s">
        <v>99</v>
      </c>
      <c r="C30" s="77"/>
      <c r="D30" s="77"/>
      <c r="E30" s="77"/>
      <c r="F30" s="74"/>
      <c r="G30" s="70"/>
    </row>
    <row r="31" spans="1:7" ht="29.25" customHeight="1">
      <c r="A31" s="74"/>
      <c r="B31" s="159" t="s">
        <v>100</v>
      </c>
      <c r="C31" s="159"/>
      <c r="D31" s="159"/>
      <c r="E31" s="159"/>
      <c r="F31" s="159"/>
      <c r="G31" s="70"/>
    </row>
  </sheetData>
  <sheetProtection/>
  <mergeCells count="4">
    <mergeCell ref="A2:H2"/>
    <mergeCell ref="A3:H3"/>
    <mergeCell ref="B27:G27"/>
    <mergeCell ref="B31:F31"/>
  </mergeCells>
  <conditionalFormatting sqref="C18:D18 C21:E24 F22 H22">
    <cfRule type="cellIs" priority="1" dxfId="27" operator="lessThan" stopIfTrue="1">
      <formula>0</formula>
    </cfRule>
  </conditionalFormatting>
  <conditionalFormatting sqref="G22">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7.xml><?xml version="1.0" encoding="utf-8"?>
<worksheet xmlns="http://schemas.openxmlformats.org/spreadsheetml/2006/main" xmlns:r="http://schemas.openxmlformats.org/officeDocument/2006/relationships">
  <dimension ref="A1:H33"/>
  <sheetViews>
    <sheetView zoomScalePageLayoutView="0" workbookViewId="0" topLeftCell="A1">
      <selection activeCell="D16" sqref="D1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55" t="s">
        <v>95</v>
      </c>
      <c r="B2" s="155"/>
      <c r="C2" s="155"/>
      <c r="D2" s="155"/>
      <c r="E2" s="155"/>
      <c r="F2" s="155"/>
      <c r="G2" s="155"/>
      <c r="H2" s="155"/>
    </row>
    <row r="3" spans="1:8" ht="15">
      <c r="A3" s="156" t="s">
        <v>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26</v>
      </c>
      <c r="E7" s="22">
        <v>250</v>
      </c>
      <c r="F7" s="22">
        <v>2551.4212329</v>
      </c>
      <c r="G7" s="32">
        <v>12.89</v>
      </c>
      <c r="H7" s="32">
        <v>9.75</v>
      </c>
    </row>
    <row r="8" spans="1:8" ht="15">
      <c r="A8" s="19">
        <v>2</v>
      </c>
      <c r="B8" s="24" t="s">
        <v>30</v>
      </c>
      <c r="C8" s="21" t="s">
        <v>31</v>
      </c>
      <c r="D8" s="21" t="s">
        <v>71</v>
      </c>
      <c r="E8" s="22">
        <v>80</v>
      </c>
      <c r="F8" s="22">
        <v>802.6511781</v>
      </c>
      <c r="G8" s="32">
        <v>4.05</v>
      </c>
      <c r="H8" s="32">
        <v>8.64</v>
      </c>
    </row>
    <row r="9" spans="1:8" ht="15">
      <c r="A9" s="19">
        <v>3</v>
      </c>
      <c r="B9" s="24" t="s">
        <v>23</v>
      </c>
      <c r="C9" s="21" t="s">
        <v>24</v>
      </c>
      <c r="D9" s="21" t="s">
        <v>72</v>
      </c>
      <c r="E9" s="22">
        <v>80</v>
      </c>
      <c r="F9" s="22">
        <v>801.5235068</v>
      </c>
      <c r="G9" s="32">
        <v>4.05</v>
      </c>
      <c r="H9" s="32">
        <v>9.93</v>
      </c>
    </row>
    <row r="10" spans="1:8" ht="15">
      <c r="A10" s="19">
        <v>4</v>
      </c>
      <c r="B10" s="24" t="s">
        <v>37</v>
      </c>
      <c r="C10" s="21" t="s">
        <v>38</v>
      </c>
      <c r="D10" s="21" t="s">
        <v>73</v>
      </c>
      <c r="E10" s="22">
        <v>25</v>
      </c>
      <c r="F10" s="22">
        <v>250.8876712</v>
      </c>
      <c r="G10" s="32">
        <v>1.27</v>
      </c>
      <c r="H10" s="32">
        <v>8.64</v>
      </c>
    </row>
    <row r="11" spans="1:8" ht="15">
      <c r="A11" s="19"/>
      <c r="B11" s="24"/>
      <c r="C11" s="21"/>
      <c r="D11" s="21"/>
      <c r="E11" s="22"/>
      <c r="F11" s="22"/>
      <c r="G11" s="25"/>
      <c r="H11" s="22"/>
    </row>
    <row r="12" spans="1:8" ht="15">
      <c r="A12" s="19"/>
      <c r="B12" s="20" t="s">
        <v>11</v>
      </c>
      <c r="C12" s="24"/>
      <c r="D12" s="24"/>
      <c r="E12" s="24"/>
      <c r="F12" s="24"/>
      <c r="G12" s="24"/>
      <c r="H12" s="19"/>
    </row>
    <row r="13" spans="1:8" ht="15">
      <c r="A13" s="19">
        <v>5</v>
      </c>
      <c r="B13" s="24" t="s">
        <v>27</v>
      </c>
      <c r="C13" s="21" t="s">
        <v>28</v>
      </c>
      <c r="D13" s="21" t="s">
        <v>64</v>
      </c>
      <c r="E13" s="22">
        <v>350</v>
      </c>
      <c r="F13" s="22">
        <v>3512.0678082</v>
      </c>
      <c r="G13" s="32">
        <v>17.74</v>
      </c>
      <c r="H13" s="32">
        <v>8.39</v>
      </c>
    </row>
    <row r="14" spans="1:8" ht="15">
      <c r="A14" s="19">
        <v>6</v>
      </c>
      <c r="B14" s="24" t="s">
        <v>34</v>
      </c>
      <c r="C14" s="21" t="s">
        <v>35</v>
      </c>
      <c r="D14" s="21" t="s">
        <v>66</v>
      </c>
      <c r="E14" s="22">
        <v>410</v>
      </c>
      <c r="F14" s="22">
        <v>2399.397134</v>
      </c>
      <c r="G14" s="32">
        <v>12.12</v>
      </c>
      <c r="H14" s="32">
        <v>10.8</v>
      </c>
    </row>
    <row r="15" spans="1:8" ht="15">
      <c r="A15" s="19">
        <v>7</v>
      </c>
      <c r="B15" s="24" t="s">
        <v>23</v>
      </c>
      <c r="C15" s="21" t="s">
        <v>24</v>
      </c>
      <c r="D15" s="21" t="s">
        <v>74</v>
      </c>
      <c r="E15" s="22">
        <v>100</v>
      </c>
      <c r="F15" s="22">
        <v>1004.0808219</v>
      </c>
      <c r="G15" s="32">
        <v>5.07</v>
      </c>
      <c r="H15" s="32">
        <v>9.93</v>
      </c>
    </row>
    <row r="16" spans="1:8" ht="15">
      <c r="A16" s="19">
        <v>8</v>
      </c>
      <c r="B16" s="24" t="s">
        <v>27</v>
      </c>
      <c r="C16" s="21" t="s">
        <v>28</v>
      </c>
      <c r="D16" s="21" t="s">
        <v>33</v>
      </c>
      <c r="E16" s="22">
        <v>50</v>
      </c>
      <c r="F16" s="22">
        <v>501.7239726</v>
      </c>
      <c r="G16" s="32">
        <v>2.53</v>
      </c>
      <c r="H16" s="32">
        <v>8.39</v>
      </c>
    </row>
    <row r="17" spans="1:8" ht="15">
      <c r="A17" s="19">
        <v>9</v>
      </c>
      <c r="B17" s="24" t="s">
        <v>37</v>
      </c>
      <c r="C17" s="21" t="s">
        <v>38</v>
      </c>
      <c r="D17" s="21" t="s">
        <v>75</v>
      </c>
      <c r="E17" s="22">
        <v>25</v>
      </c>
      <c r="F17" s="22">
        <v>250.8876712</v>
      </c>
      <c r="G17" s="32">
        <v>1.27</v>
      </c>
      <c r="H17" s="32">
        <v>8.64</v>
      </c>
    </row>
    <row r="18" spans="1:8" ht="15">
      <c r="A18" s="19">
        <v>10</v>
      </c>
      <c r="B18" s="24" t="s">
        <v>44</v>
      </c>
      <c r="C18" s="21" t="s">
        <v>45</v>
      </c>
      <c r="D18" s="21" t="s">
        <v>46</v>
      </c>
      <c r="E18" s="22">
        <v>100</v>
      </c>
      <c r="F18" s="22">
        <v>13.2113014</v>
      </c>
      <c r="G18" s="32">
        <v>0.07</v>
      </c>
      <c r="H18" s="32">
        <v>16</v>
      </c>
    </row>
    <row r="19" spans="1:8" ht="15">
      <c r="A19" s="19"/>
      <c r="B19" s="24"/>
      <c r="C19" s="21"/>
      <c r="D19" s="21"/>
      <c r="E19" s="22"/>
      <c r="F19" s="22"/>
      <c r="G19" s="32"/>
      <c r="H19" s="22"/>
    </row>
    <row r="20" spans="1:8" ht="15">
      <c r="A20" s="35"/>
      <c r="B20" s="36" t="s">
        <v>14</v>
      </c>
      <c r="C20" s="37"/>
      <c r="D20" s="37"/>
      <c r="E20" s="38"/>
      <c r="F20" s="38">
        <v>12087.8522983</v>
      </c>
      <c r="G20" s="39">
        <v>61.06</v>
      </c>
      <c r="H20" s="38"/>
    </row>
    <row r="21" spans="1:8" ht="15">
      <c r="A21" s="14"/>
      <c r="B21" s="20" t="s">
        <v>15</v>
      </c>
      <c r="C21" s="15"/>
      <c r="D21" s="15"/>
      <c r="E21" s="16"/>
      <c r="F21" s="17"/>
      <c r="G21" s="18"/>
      <c r="H21" s="17"/>
    </row>
    <row r="22" spans="1:8" ht="15">
      <c r="A22" s="19"/>
      <c r="B22" s="24" t="s">
        <v>15</v>
      </c>
      <c r="C22" s="21"/>
      <c r="D22" s="21"/>
      <c r="E22" s="22"/>
      <c r="F22" s="22">
        <v>7672.4571479</v>
      </c>
      <c r="G22" s="32">
        <v>38.76</v>
      </c>
      <c r="H22" s="57">
        <v>0.0531</v>
      </c>
    </row>
    <row r="23" spans="1:8" ht="15">
      <c r="A23" s="35"/>
      <c r="B23" s="36" t="s">
        <v>14</v>
      </c>
      <c r="C23" s="37"/>
      <c r="D23" s="37"/>
      <c r="E23" s="44"/>
      <c r="F23" s="38">
        <v>7672.457</v>
      </c>
      <c r="G23" s="39">
        <v>38.76</v>
      </c>
      <c r="H23" s="38"/>
    </row>
    <row r="24" spans="1:8" ht="15">
      <c r="A24" s="26"/>
      <c r="B24" s="29" t="s">
        <v>16</v>
      </c>
      <c r="C24" s="27"/>
      <c r="D24" s="27"/>
      <c r="E24" s="28"/>
      <c r="F24" s="30"/>
      <c r="G24" s="31"/>
      <c r="H24" s="30"/>
    </row>
    <row r="25" spans="1:8" ht="15">
      <c r="A25" s="26"/>
      <c r="B25" s="29" t="s">
        <v>17</v>
      </c>
      <c r="C25" s="27"/>
      <c r="D25" s="27"/>
      <c r="E25" s="28"/>
      <c r="F25" s="22">
        <v>36.48624519999885</v>
      </c>
      <c r="G25" s="32">
        <v>0.179999999999996</v>
      </c>
      <c r="H25" s="22"/>
    </row>
    <row r="26" spans="1:8" ht="15">
      <c r="A26" s="35"/>
      <c r="B26" s="45" t="s">
        <v>14</v>
      </c>
      <c r="C26" s="37"/>
      <c r="D26" s="37"/>
      <c r="E26" s="44"/>
      <c r="F26" s="38">
        <v>36.48624519999885</v>
      </c>
      <c r="G26" s="39">
        <v>0.179999999999996</v>
      </c>
      <c r="H26" s="38"/>
    </row>
    <row r="27" spans="1:8" ht="15">
      <c r="A27" s="46"/>
      <c r="B27" s="48" t="s">
        <v>18</v>
      </c>
      <c r="C27" s="47"/>
      <c r="D27" s="47"/>
      <c r="E27" s="47"/>
      <c r="F27" s="33">
        <v>19796.796</v>
      </c>
      <c r="G27" s="34" t="s">
        <v>19</v>
      </c>
      <c r="H27" s="33"/>
    </row>
    <row r="29" spans="1:7" ht="30" customHeight="1">
      <c r="A29" s="79" t="s">
        <v>96</v>
      </c>
      <c r="B29" s="157" t="s">
        <v>97</v>
      </c>
      <c r="C29" s="157"/>
      <c r="D29" s="157"/>
      <c r="E29" s="157"/>
      <c r="F29" s="157"/>
      <c r="G29" s="158"/>
    </row>
    <row r="30" spans="1:7" ht="15">
      <c r="A30" s="74"/>
      <c r="B30" s="74"/>
      <c r="C30" s="74"/>
      <c r="D30" s="74"/>
      <c r="E30" s="74"/>
      <c r="F30" s="74"/>
      <c r="G30" s="74"/>
    </row>
    <row r="31" spans="1:7" ht="15">
      <c r="A31" s="78" t="s">
        <v>96</v>
      </c>
      <c r="B31" s="80" t="s">
        <v>98</v>
      </c>
      <c r="C31" s="80"/>
      <c r="D31" s="80"/>
      <c r="E31" s="80"/>
      <c r="F31" s="78"/>
      <c r="G31" s="74"/>
    </row>
    <row r="32" spans="1:7" ht="15">
      <c r="A32" s="78"/>
      <c r="B32" s="81" t="s">
        <v>99</v>
      </c>
      <c r="C32" s="81"/>
      <c r="D32" s="81"/>
      <c r="E32" s="81"/>
      <c r="F32" s="78"/>
      <c r="G32" s="74"/>
    </row>
    <row r="33" spans="1:7" ht="30.75" customHeight="1">
      <c r="A33" s="78"/>
      <c r="B33" s="159" t="s">
        <v>100</v>
      </c>
      <c r="C33" s="159"/>
      <c r="D33" s="159"/>
      <c r="E33" s="159"/>
      <c r="F33" s="159"/>
      <c r="G33" s="74"/>
    </row>
  </sheetData>
  <sheetProtection/>
  <mergeCells count="4">
    <mergeCell ref="A2:H2"/>
    <mergeCell ref="A3:H3"/>
    <mergeCell ref="B29:G29"/>
    <mergeCell ref="B33:F33"/>
  </mergeCells>
  <conditionalFormatting sqref="C20:D20 C23:E26 F24 H24">
    <cfRule type="cellIs" priority="1" dxfId="27" operator="lessThan" stopIfTrue="1">
      <formula>0</formula>
    </cfRule>
  </conditionalFormatting>
  <conditionalFormatting sqref="G24">
    <cfRule type="cellIs" priority="2" dxfId="27"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8.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78" customWidth="1"/>
    <col min="2" max="2" width="57.8515625" style="78" customWidth="1"/>
    <col min="3" max="3" width="24.0039062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90</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4900</v>
      </c>
      <c r="G7" s="32">
        <v>10.62</v>
      </c>
      <c r="H7" s="32">
        <v>9.75</v>
      </c>
    </row>
    <row r="8" spans="1:8" ht="15">
      <c r="A8" s="19">
        <v>2</v>
      </c>
      <c r="B8" s="24" t="s">
        <v>23</v>
      </c>
      <c r="C8" s="21" t="s">
        <v>24</v>
      </c>
      <c r="D8" s="21" t="s">
        <v>25</v>
      </c>
      <c r="E8" s="22">
        <v>480</v>
      </c>
      <c r="F8" s="22">
        <v>4800</v>
      </c>
      <c r="G8" s="32">
        <v>10.4</v>
      </c>
      <c r="H8" s="32">
        <v>9.93</v>
      </c>
    </row>
    <row r="9" spans="1:8" ht="15">
      <c r="A9" s="19">
        <v>3</v>
      </c>
      <c r="B9" s="24" t="s">
        <v>102</v>
      </c>
      <c r="C9" s="21" t="s">
        <v>103</v>
      </c>
      <c r="D9" s="21" t="s">
        <v>104</v>
      </c>
      <c r="E9" s="22">
        <v>350</v>
      </c>
      <c r="F9" s="22">
        <v>3501.6876712</v>
      </c>
      <c r="G9" s="32">
        <v>7.59</v>
      </c>
      <c r="H9" s="32">
        <v>8.8</v>
      </c>
    </row>
    <row r="10" spans="1:8" ht="15">
      <c r="A10" s="19">
        <v>4</v>
      </c>
      <c r="B10" s="24" t="s">
        <v>20</v>
      </c>
      <c r="C10" s="21" t="s">
        <v>21</v>
      </c>
      <c r="D10" s="21" t="s">
        <v>26</v>
      </c>
      <c r="E10" s="22">
        <v>250</v>
      </c>
      <c r="F10" s="22">
        <v>2500</v>
      </c>
      <c r="G10" s="32">
        <v>5.42</v>
      </c>
      <c r="H10" s="32">
        <v>9.75</v>
      </c>
    </row>
    <row r="11" spans="1:8" ht="15">
      <c r="A11" s="19">
        <v>5</v>
      </c>
      <c r="B11" s="24" t="s">
        <v>27</v>
      </c>
      <c r="C11" s="21" t="s">
        <v>28</v>
      </c>
      <c r="D11" s="21" t="s">
        <v>29</v>
      </c>
      <c r="E11" s="22">
        <v>350</v>
      </c>
      <c r="F11" s="22">
        <v>1000</v>
      </c>
      <c r="G11" s="32">
        <v>2.17</v>
      </c>
      <c r="H11" s="32">
        <v>14.25</v>
      </c>
    </row>
    <row r="12" spans="1:8" ht="15">
      <c r="A12" s="19">
        <v>6</v>
      </c>
      <c r="B12" s="24" t="s">
        <v>30</v>
      </c>
      <c r="C12" s="21" t="s">
        <v>31</v>
      </c>
      <c r="D12" s="21" t="s">
        <v>32</v>
      </c>
      <c r="E12" s="22">
        <v>40</v>
      </c>
      <c r="F12" s="22">
        <v>400</v>
      </c>
      <c r="G12" s="32">
        <v>0.87</v>
      </c>
      <c r="H12" s="32">
        <v>8.64</v>
      </c>
    </row>
    <row r="13" spans="1:8" ht="15">
      <c r="A13" s="19"/>
      <c r="B13" s="24"/>
      <c r="C13" s="21"/>
      <c r="D13" s="21"/>
      <c r="E13" s="22"/>
      <c r="F13" s="22"/>
      <c r="G13" s="25"/>
      <c r="H13" s="22"/>
    </row>
    <row r="14" spans="1:8" ht="15">
      <c r="A14" s="19"/>
      <c r="B14" s="20" t="s">
        <v>11</v>
      </c>
      <c r="C14" s="24"/>
      <c r="D14" s="24"/>
      <c r="E14" s="24"/>
      <c r="F14" s="24"/>
      <c r="G14" s="24"/>
      <c r="H14" s="19"/>
    </row>
    <row r="15" spans="1:8" ht="15">
      <c r="A15" s="19">
        <v>7</v>
      </c>
      <c r="B15" s="24" t="s">
        <v>27</v>
      </c>
      <c r="C15" s="21" t="s">
        <v>28</v>
      </c>
      <c r="D15" s="21" t="s">
        <v>33</v>
      </c>
      <c r="E15" s="22">
        <v>520</v>
      </c>
      <c r="F15" s="22">
        <v>5235.8586301</v>
      </c>
      <c r="G15" s="32">
        <v>11.35</v>
      </c>
      <c r="H15" s="32">
        <v>8.39</v>
      </c>
    </row>
    <row r="16" spans="1:8" ht="15">
      <c r="A16" s="19">
        <f>A15+1</f>
        <v>8</v>
      </c>
      <c r="B16" s="24" t="s">
        <v>34</v>
      </c>
      <c r="C16" s="21" t="s">
        <v>35</v>
      </c>
      <c r="D16" s="21" t="s">
        <v>36</v>
      </c>
      <c r="E16" s="22">
        <v>120</v>
      </c>
      <c r="F16" s="22">
        <v>599.21822</v>
      </c>
      <c r="G16" s="32">
        <v>1.3</v>
      </c>
      <c r="H16" s="32">
        <v>10.8</v>
      </c>
    </row>
    <row r="17" spans="1:8" ht="15">
      <c r="A17" s="19">
        <f>A16+1</f>
        <v>9</v>
      </c>
      <c r="B17" s="24" t="s">
        <v>37</v>
      </c>
      <c r="C17" s="21" t="s">
        <v>38</v>
      </c>
      <c r="D17" s="21" t="s">
        <v>39</v>
      </c>
      <c r="E17" s="22">
        <v>50</v>
      </c>
      <c r="F17" s="22">
        <v>500</v>
      </c>
      <c r="G17" s="32">
        <v>1.08</v>
      </c>
      <c r="H17" s="32">
        <v>8.64</v>
      </c>
    </row>
    <row r="18" spans="1:8" ht="15">
      <c r="A18" s="19">
        <f>A17+1</f>
        <v>10</v>
      </c>
      <c r="B18" s="24" t="s">
        <v>30</v>
      </c>
      <c r="C18" s="21" t="s">
        <v>31</v>
      </c>
      <c r="D18" s="21" t="s">
        <v>40</v>
      </c>
      <c r="E18" s="22">
        <v>40</v>
      </c>
      <c r="F18" s="22">
        <v>400</v>
      </c>
      <c r="G18" s="32">
        <v>0.87</v>
      </c>
      <c r="H18" s="32">
        <v>8.64</v>
      </c>
    </row>
    <row r="19" spans="1:8" ht="15">
      <c r="A19" s="19"/>
      <c r="B19" s="24"/>
      <c r="C19" s="21"/>
      <c r="D19" s="21"/>
      <c r="E19" s="22"/>
      <c r="F19" s="22"/>
      <c r="G19" s="32"/>
      <c r="H19" s="22"/>
    </row>
    <row r="20" spans="1:8" s="55" customFormat="1" ht="15">
      <c r="A20" s="50"/>
      <c r="B20" s="51" t="s">
        <v>12</v>
      </c>
      <c r="C20" s="52"/>
      <c r="D20" s="52"/>
      <c r="E20" s="53"/>
      <c r="F20" s="53"/>
      <c r="G20" s="54"/>
      <c r="H20" s="53"/>
    </row>
    <row r="21" spans="1:8" s="55" customFormat="1" ht="15">
      <c r="A21" s="50">
        <v>11</v>
      </c>
      <c r="B21" s="56" t="s">
        <v>41</v>
      </c>
      <c r="C21" s="52" t="s">
        <v>42</v>
      </c>
      <c r="D21" s="52" t="s">
        <v>43</v>
      </c>
      <c r="E21" s="53">
        <v>50</v>
      </c>
      <c r="F21" s="53">
        <v>247.2203591</v>
      </c>
      <c r="G21" s="54">
        <v>0.54</v>
      </c>
      <c r="H21" s="54">
        <v>6.15</v>
      </c>
    </row>
    <row r="22" spans="1:8" ht="15">
      <c r="A22" s="19"/>
      <c r="B22" s="24"/>
      <c r="C22" s="21"/>
      <c r="D22" s="21"/>
      <c r="E22" s="22"/>
      <c r="F22" s="22"/>
      <c r="G22" s="32"/>
      <c r="H22" s="22"/>
    </row>
    <row r="23" spans="1:8" ht="15">
      <c r="A23" s="35"/>
      <c r="B23" s="36" t="s">
        <v>14</v>
      </c>
      <c r="C23" s="37"/>
      <c r="D23" s="37"/>
      <c r="E23" s="38"/>
      <c r="F23" s="38">
        <v>24083.9848804</v>
      </c>
      <c r="G23" s="39">
        <v>52.21</v>
      </c>
      <c r="H23" s="38"/>
    </row>
    <row r="24" spans="1:8" ht="15">
      <c r="A24" s="14"/>
      <c r="B24" s="20" t="s">
        <v>15</v>
      </c>
      <c r="C24" s="15"/>
      <c r="D24" s="15"/>
      <c r="E24" s="16"/>
      <c r="F24" s="17"/>
      <c r="G24" s="18"/>
      <c r="H24" s="17"/>
    </row>
    <row r="25" spans="1:8" ht="15">
      <c r="A25" s="19"/>
      <c r="B25" s="24" t="s">
        <v>15</v>
      </c>
      <c r="C25" s="21"/>
      <c r="D25" s="21"/>
      <c r="E25" s="22"/>
      <c r="F25" s="22">
        <v>21871.0100554</v>
      </c>
      <c r="G25" s="32">
        <v>47.4</v>
      </c>
      <c r="H25" s="82">
        <v>0.0562</v>
      </c>
    </row>
    <row r="26" spans="1:8" ht="15">
      <c r="A26" s="35"/>
      <c r="B26" s="36" t="s">
        <v>14</v>
      </c>
      <c r="C26" s="37"/>
      <c r="D26" s="37"/>
      <c r="E26" s="44"/>
      <c r="F26" s="38">
        <v>21871.01</v>
      </c>
      <c r="G26" s="39">
        <v>47.4</v>
      </c>
      <c r="H26" s="38"/>
    </row>
    <row r="27" spans="1:8" ht="15">
      <c r="A27" s="26"/>
      <c r="B27" s="29" t="s">
        <v>16</v>
      </c>
      <c r="C27" s="27"/>
      <c r="D27" s="27"/>
      <c r="E27" s="28"/>
      <c r="F27" s="30"/>
      <c r="G27" s="31"/>
      <c r="H27" s="30"/>
    </row>
    <row r="28" spans="1:8" ht="15">
      <c r="A28" s="26"/>
      <c r="B28" s="29" t="s">
        <v>17</v>
      </c>
      <c r="C28" s="27"/>
      <c r="D28" s="27"/>
      <c r="E28" s="28"/>
      <c r="F28" s="22">
        <v>185.905442100001</v>
      </c>
      <c r="G28" s="32">
        <v>0.39000000000000057</v>
      </c>
      <c r="H28" s="22"/>
    </row>
    <row r="29" spans="1:8" ht="15">
      <c r="A29" s="35"/>
      <c r="B29" s="45" t="s">
        <v>14</v>
      </c>
      <c r="C29" s="37"/>
      <c r="D29" s="37"/>
      <c r="E29" s="44"/>
      <c r="F29" s="38">
        <v>185.905442100001</v>
      </c>
      <c r="G29" s="39">
        <v>0.39000000000000057</v>
      </c>
      <c r="H29" s="38"/>
    </row>
    <row r="30" spans="1:8" ht="15">
      <c r="A30" s="46"/>
      <c r="B30" s="48" t="s">
        <v>18</v>
      </c>
      <c r="C30" s="47"/>
      <c r="D30" s="47"/>
      <c r="E30" s="47"/>
      <c r="F30" s="33">
        <v>46140.9</v>
      </c>
      <c r="G30" s="34" t="s">
        <v>19</v>
      </c>
      <c r="H30" s="33"/>
    </row>
    <row r="32" spans="1:7" ht="30" customHeight="1">
      <c r="A32" s="79" t="s">
        <v>96</v>
      </c>
      <c r="B32" s="157" t="s">
        <v>97</v>
      </c>
      <c r="C32" s="157"/>
      <c r="D32" s="157"/>
      <c r="E32" s="157"/>
      <c r="F32" s="157"/>
      <c r="G32" s="158"/>
    </row>
    <row r="34" spans="1:5" ht="15">
      <c r="A34" s="78" t="s">
        <v>96</v>
      </c>
      <c r="B34" s="80" t="s">
        <v>98</v>
      </c>
      <c r="C34" s="80"/>
      <c r="D34" s="80"/>
      <c r="E34" s="80"/>
    </row>
    <row r="35" spans="2:5" ht="15">
      <c r="B35" s="81" t="s">
        <v>99</v>
      </c>
      <c r="C35" s="81"/>
      <c r="D35" s="81"/>
      <c r="E35" s="81"/>
    </row>
    <row r="36" spans="2:6" ht="30" customHeight="1">
      <c r="B36" s="159" t="s">
        <v>100</v>
      </c>
      <c r="C36" s="159"/>
      <c r="D36" s="159"/>
      <c r="E36" s="159"/>
      <c r="F36" s="159"/>
    </row>
  </sheetData>
  <sheetProtection/>
  <mergeCells count="4">
    <mergeCell ref="A2:H2"/>
    <mergeCell ref="A3:H3"/>
    <mergeCell ref="B32:G32"/>
    <mergeCell ref="B36:F36"/>
  </mergeCells>
  <conditionalFormatting sqref="C23:D23 C26:E29 F27 H27">
    <cfRule type="cellIs" priority="1" dxfId="27" operator="lessThan" stopIfTrue="1">
      <formula>0</formula>
    </cfRule>
  </conditionalFormatting>
  <conditionalFormatting sqref="G27">
    <cfRule type="cellIs" priority="2" dxfId="27"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140625" defaultRowHeight="15"/>
  <cols>
    <col min="1" max="1" width="7.28125" style="78" customWidth="1"/>
    <col min="2" max="2" width="57.8515625" style="78" customWidth="1"/>
    <col min="3" max="3" width="26.8515625" style="78" customWidth="1"/>
    <col min="4" max="4" width="19.28125" style="78" customWidth="1"/>
    <col min="5" max="5" width="20.421875" style="78" customWidth="1"/>
    <col min="6" max="6" width="19.7109375" style="78" customWidth="1"/>
    <col min="7" max="7" width="15.140625" style="78" customWidth="1"/>
    <col min="8" max="8" width="15.00390625" style="78" customWidth="1"/>
    <col min="9" max="16384" width="9.140625" style="78" customWidth="1"/>
  </cols>
  <sheetData>
    <row r="1" spans="1:7" ht="15">
      <c r="A1" s="10"/>
      <c r="G1" s="11"/>
    </row>
    <row r="2" spans="1:8" ht="15">
      <c r="A2" s="155" t="s">
        <v>105</v>
      </c>
      <c r="B2" s="155"/>
      <c r="C2" s="155"/>
      <c r="D2" s="155"/>
      <c r="E2" s="155"/>
      <c r="F2" s="155"/>
      <c r="G2" s="155"/>
      <c r="H2" s="155"/>
    </row>
    <row r="3" spans="1:8" ht="15">
      <c r="A3" s="156" t="s">
        <v>101</v>
      </c>
      <c r="B3" s="156"/>
      <c r="C3" s="156"/>
      <c r="D3" s="156"/>
      <c r="E3" s="156"/>
      <c r="F3" s="156"/>
      <c r="G3" s="156"/>
      <c r="H3" s="15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44</v>
      </c>
      <c r="C7" s="21" t="s">
        <v>45</v>
      </c>
      <c r="D7" s="21" t="s">
        <v>46</v>
      </c>
      <c r="E7" s="22">
        <v>200</v>
      </c>
      <c r="F7" s="22">
        <v>17.5</v>
      </c>
      <c r="G7" s="32">
        <v>0.14</v>
      </c>
      <c r="H7" s="32">
        <v>16</v>
      </c>
    </row>
    <row r="8" spans="1:8" ht="15">
      <c r="A8" s="19"/>
      <c r="B8" s="24"/>
      <c r="C8" s="21"/>
      <c r="D8" s="21"/>
      <c r="E8" s="22"/>
      <c r="F8" s="22"/>
      <c r="G8" s="32"/>
      <c r="H8" s="22"/>
    </row>
    <row r="9" spans="1:8" s="55" customFormat="1" ht="15">
      <c r="A9" s="50"/>
      <c r="B9" s="51" t="s">
        <v>12</v>
      </c>
      <c r="C9" s="52"/>
      <c r="D9" s="52"/>
      <c r="E9" s="53"/>
      <c r="F9" s="53"/>
      <c r="G9" s="54"/>
      <c r="H9" s="53"/>
    </row>
    <row r="10" spans="1:8" s="55" customFormat="1" ht="15">
      <c r="A10" s="50">
        <v>2</v>
      </c>
      <c r="B10" s="56" t="s">
        <v>47</v>
      </c>
      <c r="C10" s="52" t="s">
        <v>48</v>
      </c>
      <c r="D10" s="52" t="s">
        <v>49</v>
      </c>
      <c r="E10" s="53">
        <v>700</v>
      </c>
      <c r="F10" s="53">
        <v>3485.1524324</v>
      </c>
      <c r="G10" s="54">
        <v>28.09</v>
      </c>
      <c r="H10" s="54">
        <v>5.3</v>
      </c>
    </row>
    <row r="11" spans="1:8" s="55" customFormat="1" ht="15">
      <c r="A11" s="50">
        <f>A10+1</f>
        <v>3</v>
      </c>
      <c r="B11" s="56" t="s">
        <v>50</v>
      </c>
      <c r="C11" s="52" t="s">
        <v>51</v>
      </c>
      <c r="D11" s="52" t="s">
        <v>52</v>
      </c>
      <c r="E11" s="53">
        <v>700</v>
      </c>
      <c r="F11" s="53">
        <v>3483.6605577</v>
      </c>
      <c r="G11" s="54">
        <v>28.08</v>
      </c>
      <c r="H11" s="54">
        <v>5.3</v>
      </c>
    </row>
    <row r="12" spans="1:8" s="55" customFormat="1" ht="15">
      <c r="A12" s="50">
        <f>A11+1</f>
        <v>4</v>
      </c>
      <c r="B12" s="56" t="s">
        <v>53</v>
      </c>
      <c r="C12" s="52" t="s">
        <v>48</v>
      </c>
      <c r="D12" s="52" t="s">
        <v>54</v>
      </c>
      <c r="E12" s="53">
        <v>432</v>
      </c>
      <c r="F12" s="53">
        <v>2136.5067421</v>
      </c>
      <c r="G12" s="54">
        <v>17.22</v>
      </c>
      <c r="H12" s="54">
        <v>6.2</v>
      </c>
    </row>
    <row r="13" spans="1:8" s="55" customFormat="1" ht="15">
      <c r="A13" s="50">
        <f>A12+1</f>
        <v>5</v>
      </c>
      <c r="B13" s="56" t="s">
        <v>41</v>
      </c>
      <c r="C13" s="52" t="s">
        <v>42</v>
      </c>
      <c r="D13" s="52" t="s">
        <v>43</v>
      </c>
      <c r="E13" s="53">
        <v>388</v>
      </c>
      <c r="F13" s="53">
        <v>1918.4299867</v>
      </c>
      <c r="G13" s="54">
        <v>15.46</v>
      </c>
      <c r="H13" s="54">
        <v>6.15</v>
      </c>
    </row>
    <row r="14" spans="1:8" s="55" customFormat="1" ht="15">
      <c r="A14" s="50">
        <f>A13+1</f>
        <v>6</v>
      </c>
      <c r="B14" s="56" t="s">
        <v>55</v>
      </c>
      <c r="C14" s="52" t="s">
        <v>42</v>
      </c>
      <c r="D14" s="52" t="s">
        <v>106</v>
      </c>
      <c r="E14" s="53">
        <v>273</v>
      </c>
      <c r="F14" s="53">
        <v>1338.0978148</v>
      </c>
      <c r="G14" s="54">
        <v>10.79</v>
      </c>
      <c r="H14" s="54">
        <v>6.4</v>
      </c>
    </row>
    <row r="15" spans="1:8" ht="15">
      <c r="A15" s="19"/>
      <c r="B15" s="24"/>
      <c r="C15" s="21"/>
      <c r="D15" s="21"/>
      <c r="E15" s="22"/>
      <c r="F15" s="22"/>
      <c r="G15" s="32"/>
      <c r="H15" s="22"/>
    </row>
    <row r="16" spans="1:8" ht="15">
      <c r="A16" s="35"/>
      <c r="B16" s="36" t="s">
        <v>14</v>
      </c>
      <c r="C16" s="37"/>
      <c r="D16" s="37"/>
      <c r="E16" s="38"/>
      <c r="F16" s="38">
        <v>12379.347533699998</v>
      </c>
      <c r="G16" s="39">
        <v>99.77999999999999</v>
      </c>
      <c r="H16" s="38"/>
    </row>
    <row r="17" spans="1:8" ht="15">
      <c r="A17" s="14"/>
      <c r="B17" s="20" t="s">
        <v>15</v>
      </c>
      <c r="C17" s="15"/>
      <c r="D17" s="15"/>
      <c r="E17" s="16"/>
      <c r="F17" s="17"/>
      <c r="G17" s="18"/>
      <c r="H17" s="17"/>
    </row>
    <row r="18" spans="1:8" ht="15">
      <c r="A18" s="19"/>
      <c r="B18" s="24" t="s">
        <v>15</v>
      </c>
      <c r="C18" s="21"/>
      <c r="D18" s="21"/>
      <c r="E18" s="22"/>
      <c r="F18" s="22">
        <v>30.0857106</v>
      </c>
      <c r="G18" s="32">
        <v>0.24</v>
      </c>
      <c r="H18" s="82">
        <v>0.0562</v>
      </c>
    </row>
    <row r="19" spans="1:8" ht="15">
      <c r="A19" s="35"/>
      <c r="B19" s="36" t="s">
        <v>14</v>
      </c>
      <c r="C19" s="37"/>
      <c r="D19" s="37"/>
      <c r="E19" s="44"/>
      <c r="F19" s="38">
        <v>30.086</v>
      </c>
      <c r="G19" s="39">
        <v>0.24</v>
      </c>
      <c r="H19" s="38"/>
    </row>
    <row r="20" spans="1:8" ht="15">
      <c r="A20" s="26"/>
      <c r="B20" s="29" t="s">
        <v>16</v>
      </c>
      <c r="C20" s="27"/>
      <c r="D20" s="27"/>
      <c r="E20" s="28"/>
      <c r="F20" s="30"/>
      <c r="G20" s="31"/>
      <c r="H20" s="30"/>
    </row>
    <row r="21" spans="1:8" ht="15">
      <c r="A21" s="26"/>
      <c r="B21" s="29" t="s">
        <v>17</v>
      </c>
      <c r="C21" s="27"/>
      <c r="D21" s="27"/>
      <c r="E21" s="28"/>
      <c r="F21" s="22">
        <v>-2.561124699998</v>
      </c>
      <c r="G21" s="32">
        <v>-0.01999999999999</v>
      </c>
      <c r="H21" s="22"/>
    </row>
    <row r="22" spans="1:8" ht="15">
      <c r="A22" s="35"/>
      <c r="B22" s="45" t="s">
        <v>14</v>
      </c>
      <c r="C22" s="37"/>
      <c r="D22" s="37"/>
      <c r="E22" s="44"/>
      <c r="F22" s="38">
        <v>-2.561124699998</v>
      </c>
      <c r="G22" s="39">
        <v>-0.01999999999999</v>
      </c>
      <c r="H22" s="38"/>
    </row>
    <row r="23" spans="1:8" ht="15">
      <c r="A23" s="46"/>
      <c r="B23" s="48" t="s">
        <v>18</v>
      </c>
      <c r="C23" s="47"/>
      <c r="D23" s="47"/>
      <c r="E23" s="47"/>
      <c r="F23" s="33">
        <v>12406.872</v>
      </c>
      <c r="G23" s="34" t="s">
        <v>19</v>
      </c>
      <c r="H23" s="33"/>
    </row>
    <row r="25" spans="1:7" ht="30.75" customHeight="1">
      <c r="A25" s="79" t="s">
        <v>96</v>
      </c>
      <c r="B25" s="157" t="s">
        <v>97</v>
      </c>
      <c r="C25" s="157"/>
      <c r="D25" s="157"/>
      <c r="E25" s="157"/>
      <c r="F25" s="157"/>
      <c r="G25" s="158"/>
    </row>
    <row r="27" spans="1:5" ht="15">
      <c r="A27" s="78" t="s">
        <v>96</v>
      </c>
      <c r="B27" s="80" t="s">
        <v>98</v>
      </c>
      <c r="C27" s="80"/>
      <c r="D27" s="80"/>
      <c r="E27" s="80"/>
    </row>
    <row r="28" spans="2:5" ht="15">
      <c r="B28" s="81" t="s">
        <v>99</v>
      </c>
      <c r="C28" s="81"/>
      <c r="D28" s="81"/>
      <c r="E28" s="81"/>
    </row>
    <row r="29" spans="2:6" ht="31.5" customHeight="1">
      <c r="B29" s="159" t="s">
        <v>100</v>
      </c>
      <c r="C29" s="159"/>
      <c r="D29" s="159"/>
      <c r="E29" s="159"/>
      <c r="F29" s="159"/>
    </row>
  </sheetData>
  <sheetProtection/>
  <mergeCells count="4">
    <mergeCell ref="A2:H2"/>
    <mergeCell ref="A3:H3"/>
    <mergeCell ref="B25:G25"/>
    <mergeCell ref="B29:F29"/>
  </mergeCells>
  <conditionalFormatting sqref="C16:D16 C19:E22 F20 H20">
    <cfRule type="cellIs" priority="1" dxfId="27" operator="lessThan" stopIfTrue="1">
      <formula>0</formula>
    </cfRule>
  </conditionalFormatting>
  <conditionalFormatting sqref="G20">
    <cfRule type="cellIs" priority="2" dxfId="27"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2022-10-11T10:10:21Z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f84081-60d4-413c-b810-3972de6b57de_Enabled">
    <vt:lpwstr>true</vt:lpwstr>
  </property>
  <property fmtid="{D5CDD505-2E9C-101B-9397-08002B2CF9AE}" pid="3" name="MSIP_Label_9af84081-60d4-413c-b810-3972de6b57de_SetDate">
    <vt:lpwstr>2022-09-19T09:23:20Z</vt:lpwstr>
  </property>
  <property fmtid="{D5CDD505-2E9C-101B-9397-08002B2CF9AE}" pid="4" name="MSIP_Label_9af84081-60d4-413c-b810-3972de6b57de_Method">
    <vt:lpwstr>Privileged</vt:lpwstr>
  </property>
  <property fmtid="{D5CDD505-2E9C-101B-9397-08002B2CF9AE}" pid="5" name="MSIP_Label_9af84081-60d4-413c-b810-3972de6b57de_Name">
    <vt:lpwstr>Confidential!</vt:lpwstr>
  </property>
  <property fmtid="{D5CDD505-2E9C-101B-9397-08002B2CF9AE}" pid="6" name="MSIP_Label_9af84081-60d4-413c-b810-3972de6b57de_SiteId">
    <vt:lpwstr>827fd022-05a6-4e57-be9c-cc069b6ae62d</vt:lpwstr>
  </property>
  <property fmtid="{D5CDD505-2E9C-101B-9397-08002B2CF9AE}" pid="7" name="MSIP_Label_9af84081-60d4-413c-b810-3972de6b57de_ActionId">
    <vt:lpwstr>ba32499e-66dc-401e-93ea-e0a8863f2d52</vt:lpwstr>
  </property>
  <property fmtid="{D5CDD505-2E9C-101B-9397-08002B2CF9AE}" pid="8" name="MSIP_Label_9af84081-60d4-413c-b810-3972de6b57de_ContentBits">
    <vt:lpwstr>3</vt:lpwstr>
  </property>
</Properties>
</file>