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firstSheet="3" activeTab="4"/>
  </bookViews>
  <sheets>
    <sheet name="HalfYearly Portfolio 1C_Mar2024" sheetId="1" r:id="rId1"/>
    <sheet name="HalfYearly Portfolio 2A_Mar2024" sheetId="2" r:id="rId2"/>
    <sheet name="HalfYearly Portfolio 2B_Mar2024" sheetId="3" r:id="rId3"/>
    <sheet name="HalfYearly Portfolio 2C_Mar2024" sheetId="4" r:id="rId4"/>
    <sheet name="HalfYearly Portfolio 3B_Mar2024" sheetId="5" r:id="rId5"/>
    <sheet name="scheme’s AUM " sheetId="6" r:id="rId6"/>
    <sheet name="Investment objective" sheetId="7" r:id="rId7"/>
    <sheet name="Portfolio Dis Ser2" sheetId="8" r:id="rId8"/>
    <sheet name="Portfolio disclosure" sheetId="9" r:id="rId9"/>
    <sheet name="Scheme’s past performance" sheetId="10" r:id="rId10"/>
    <sheet name="Expense ratios" sheetId="11" r:id="rId11"/>
    <sheet name="XDO_METADATA" sheetId="12" state="hidden" r:id="rId12"/>
  </sheets>
  <definedNames>
    <definedName name="XDO_?AUM_3?">'scheme’s AUM '!$B$2:$B$7</definedName>
    <definedName name="XDO_?EXPENSE_RATIO?">'Expense ratios'!$B$2:$B$6</definedName>
    <definedName name="XDO_?EXPENSE_RATIO_HEADER?">'Expense ratios'!$B$1</definedName>
    <definedName name="XDO_?INSTRUMENT_NAME_1?">'Portfolio Dis Ser2'!$B$13:$B$62</definedName>
    <definedName name="XDO_?INSTRUMENT_NAME_2?">'Portfolio disclosure'!$B$13:$B$48</definedName>
    <definedName name="XDO_?ISIN_1?">'Portfolio Dis Ser2'!$C$13:$C$62</definedName>
    <definedName name="XDO_?ISIN_2?">'Portfolio disclosure'!$C$13:$C$48</definedName>
    <definedName name="XDO_?LISTED_UNLISTED_1?">'Portfolio Dis Ser2'!$B$12:$B$56</definedName>
    <definedName name="XDO_?LISTED_UNLISTED_2?">'Portfolio disclosure'!$B$12:$B$40</definedName>
    <definedName name="XDO_?MARKET_VALUE_1?">'Portfolio Dis Ser2'!$E$13:$E$62</definedName>
    <definedName name="XDO_?MARKET_VALUE_2?">'Portfolio disclosure'!$E$13:$E$48</definedName>
    <definedName name="XDO_?NUM_1?">'Portfolio Dis Ser2'!$A$13:$A$62</definedName>
    <definedName name="XDO_?NUM_2?">'Portfolio disclosure'!$A$13:$A$48</definedName>
    <definedName name="XDO_?PER_NET_ASSET_1?">'Portfolio Dis Ser2'!$F$13:$F$62</definedName>
    <definedName name="XDO_?PER_NET_ASSET_2?">'Portfolio disclosure'!$F$13:$F$48</definedName>
    <definedName name="XDO_?PORTFOLIO_HEADER_1?">'Portfolio Dis Ser2'!$A$7</definedName>
    <definedName name="XDO_?PORTFOLIO_HEADER_2?">'Portfolio disclosure'!$A$7</definedName>
    <definedName name="XDO_?QUANTITY_1?">'Portfolio Dis Ser2'!$D$13:$D$62</definedName>
    <definedName name="XDO_?QUANTITY_2?">'Portfolio disclosure'!$D$13:$D$48</definedName>
    <definedName name="XDO_?SCHEME_AUM_HEADER?">'scheme’s AUM '!$B$1</definedName>
    <definedName name="XDO_?SCHEME_NAME?">'Scheme’s past performance'!$A$3:$A$7</definedName>
    <definedName name="XDO_?SCHEME_NAME_3?">'scheme’s AUM '!$A$2:$A$7</definedName>
    <definedName name="XDO_?SCHEME_NAME_4?">'Expense ratios'!$A$2:$A$6</definedName>
    <definedName name="XDO_?SINCE_BENCHMARK_XIRR?">'Scheme’s past performance'!$I$3:$I$7</definedName>
    <definedName name="XDO_?SINCE_SCHEME_XIRR?">'Scheme’s past performance'!$H$3:$H$7</definedName>
    <definedName name="XDO_?ST_AUM_1?">'Portfolio Dis Ser2'!$E$16</definedName>
    <definedName name="XDO_?ST_AUM_2?">'Portfolio disclosure'!$E$16</definedName>
    <definedName name="XDO_?ST_CBLO_MARKET_VALUE_1?">'Portfolio Dis Ser2'!$E$15</definedName>
    <definedName name="XDO_?ST_CBLO_MARKET_VALUE_2?">'Portfolio disclosure'!$E$15</definedName>
    <definedName name="XDO_?ST_CBLO_PER_NET_ASST_1?">'Portfolio Dis Ser2'!$F$15</definedName>
    <definedName name="XDO_?ST_CBLO_PER_NET_ASST_2?">'Portfolio disclosure'!$F$15</definedName>
    <definedName name="XDO_?ST_MARKET_VALUE_1?">'Portfolio Dis Ser2'!$E$14</definedName>
    <definedName name="XDO_?ST_MARKET_VALUE_2?">'Portfolio disclosure'!$E$14</definedName>
    <definedName name="XDO_?ST_MARKET_VALUE_4?3?">'Portfolio Dis Ser2'!$F$27</definedName>
    <definedName name="XDO_?ST_MARKET_VALUE_4?4?">'Portfolio Dis Ser2'!$F$26</definedName>
    <definedName name="XDO_?ST_MARKET_VALUE_4?6?">'Portfolio disclosure'!$F$29</definedName>
    <definedName name="XDO_?ST_PER_NET_ASSET_1?">'Portfolio Dis Ser2'!$F$14</definedName>
    <definedName name="XDO_?ST_PER_NET_ASSET_2?">'Portfolio disclosure'!$F$14</definedName>
    <definedName name="XDO_?ST_SCHEME_NAME_1?">'Portfolio Dis Ser2'!$A$9:$A$17</definedName>
    <definedName name="XDO_?ST_SCHEME_NAME_2?">'Portfolio disclosure'!$A$9:$A$13</definedName>
    <definedName name="XDO_?ST_UNDRAWN_AMOUNT_SCHEME_1?">'Portfolio Dis Ser2'!$B$17</definedName>
    <definedName name="XDO_?ST_UNDRAWN_SCHEME_PER_NET_ASSET_1?">'Portfolio Dis Ser2'!$F$17</definedName>
    <definedName name="XDO_?YEAR1_BENCHMARK_XIRR?">'Scheme’s past performance'!$C$3:$C$7</definedName>
    <definedName name="XDO_?YEAR1_SCHEME_XIRR?">'Scheme’s past performance'!$B$3:$B$7</definedName>
    <definedName name="XDO_?YEAR3_BENCHMARK_XIRR?">'Scheme’s past performance'!$E$3:$E$7</definedName>
    <definedName name="XDO_?YEAR3_SCHEME_XIRR?">'Scheme’s past performance'!$D$3:$D$7</definedName>
    <definedName name="XDO_?YEAR5_BENCHMARK_XIRR?">'Scheme’s past performance'!$G$3:$G$7</definedName>
    <definedName name="XDO_?YEAR5_SCHEME_XIRR?">'Scheme’s past performance'!$F$3:$F$7</definedName>
    <definedName name="XDO_GROUP_?G_1?">'Portfolio Dis Ser2'!$A$9:$F$67</definedName>
    <definedName name="XDO_GROUP_?G_2?">'Portfolio Dis Ser2'!$A$50:$F$62</definedName>
    <definedName name="XDO_GROUP_?G_3?">'Portfolio Dis Ser2'!$A$59:$F$62</definedName>
    <definedName name="XDO_GROUP_?G_4?">'Portfolio disclosure'!$A$9:$F$54</definedName>
    <definedName name="XDO_GROUP_?G_5?">'Portfolio disclosure'!$A$34:$F$48</definedName>
    <definedName name="XDO_GROUP_?G_6?">'Portfolio disclosure'!$A$43:$F$48</definedName>
    <definedName name="XDO_GROUP_?G_7?">'scheme’s AUM '!$A$2:$B$7</definedName>
    <definedName name="XDO_GROUP_?G_8?">'Expense ratios'!$A$2:$B$6</definedName>
    <definedName name="XDO_GROUP_?G_9?">'Scheme’s past performance'!$A$3:$I$7</definedName>
  </definedNames>
  <calcPr fullCalcOnLoad="1"/>
</workbook>
</file>

<file path=xl/sharedStrings.xml><?xml version="1.0" encoding="utf-8"?>
<sst xmlns="http://schemas.openxmlformats.org/spreadsheetml/2006/main" count="691" uniqueCount="201">
  <si>
    <t>Scheme Name</t>
  </si>
  <si>
    <t>Mar-2024</t>
  </si>
  <si>
    <t>IL&amp;FS IDF Series 1C</t>
  </si>
  <si>
    <t>IL&amp;FS IDF Series 2A</t>
  </si>
  <si>
    <t>IL&amp;FS IDF Series 2B</t>
  </si>
  <si>
    <t>IL&amp;FS IDF Series 2C</t>
  </si>
  <si>
    <t>IL&amp;FS IDF Series 3B</t>
  </si>
  <si>
    <t>TOTAL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</si>
  <si>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</si>
  <si>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</si>
  <si>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</si>
  <si>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The IL&amp;FS Financial Centre, 1st Floor, Plot C-22, G-Block, Bandra Kurla Complex, Bandra East, Mumbai-400051 (www.ilfsinfrafund.com)</t>
  </si>
  <si>
    <t>Portfolio as on  March 31 2024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</si>
  <si>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</si>
  <si>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</si>
  <si>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</si>
  <si>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</si>
  <si>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</si>
  <si>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</si>
  <si>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</si>
  <si>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</si>
  <si>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Jamnagar Utilities &amp; Power Pvt Ltd</t>
  </si>
  <si>
    <t>INE936D07075</t>
  </si>
  <si>
    <t>Bharti Hexacom Limited</t>
  </si>
  <si>
    <t>INE343G08026</t>
  </si>
  <si>
    <t>Tata Realty and Infrastructure Limited</t>
  </si>
  <si>
    <t>INE371K08169</t>
  </si>
  <si>
    <t>NTPC Limited</t>
  </si>
  <si>
    <t>INE733E07JO9</t>
  </si>
  <si>
    <t>Power Grid Corporation of India Limited</t>
  </si>
  <si>
    <t>INE752E07LQ0</t>
  </si>
  <si>
    <t>Non Convertible Debentures-Privately placed (Unlisted)</t>
  </si>
  <si>
    <t>Total</t>
  </si>
  <si>
    <t>Triparty CBLO, Current Assets and Current Liabilities</t>
  </si>
  <si>
    <t>Undrawn Amount for Scheme 2A</t>
  </si>
  <si>
    <t>Clean Max Enviro Energy Solution Pvt Ltd</t>
  </si>
  <si>
    <t>INE647U07023</t>
  </si>
  <si>
    <t>Bhilangana Hydro Power Limited</t>
  </si>
  <si>
    <t>INE453I07203</t>
  </si>
  <si>
    <t>Kanchanjunga Power Company Pvt Ltd</t>
  </si>
  <si>
    <t>INE117N07089</t>
  </si>
  <si>
    <t>Emami Frank Ross Limited</t>
  </si>
  <si>
    <t>INE711X07062</t>
  </si>
  <si>
    <t>Shrem Infra Invest Pvt Ltd</t>
  </si>
  <si>
    <t>INE391V07026</t>
  </si>
  <si>
    <t>Utkarsh Trading &amp; Holdings Ltd</t>
  </si>
  <si>
    <t>INE0CUZ07059</t>
  </si>
  <si>
    <t>Resco Global Wind Services Pvt Ltd</t>
  </si>
  <si>
    <t>INE0CJZ08035</t>
  </si>
  <si>
    <t>INE647U07031</t>
  </si>
  <si>
    <t>INE391V07042</t>
  </si>
  <si>
    <t>INE711X07096</t>
  </si>
  <si>
    <t>Undrawn Amount for Scheme 2B</t>
  </si>
  <si>
    <t>INE117N07097</t>
  </si>
  <si>
    <t>INE453I07211</t>
  </si>
  <si>
    <t>Undrawn Amount for Scheme 2C</t>
  </si>
  <si>
    <t>Portfolio as on   March 31 2024</t>
  </si>
  <si>
    <t>ICICI Securities Limited</t>
  </si>
  <si>
    <t>INE763G14TI8</t>
  </si>
  <si>
    <t>Inox Wind Limited</t>
  </si>
  <si>
    <t>INE066P07034</t>
  </si>
  <si>
    <t>INE066P07026</t>
  </si>
  <si>
    <t>INE711X07070</t>
  </si>
  <si>
    <t>INE733E08213</t>
  </si>
  <si>
    <t>Shrem Enterprises Pvt Ltd</t>
  </si>
  <si>
    <t>INE0P9W07013</t>
  </si>
  <si>
    <t>The Bombay Burmah Trading Corp. Ltd</t>
  </si>
  <si>
    <t>INE050A07071</t>
  </si>
  <si>
    <t>INE0CJZ08019</t>
  </si>
  <si>
    <t>DBL Infratech Private Ltd</t>
  </si>
  <si>
    <t>INE0KRJ07011</t>
  </si>
  <si>
    <t>INE0CUZ07026</t>
  </si>
  <si>
    <t>INE711X07054</t>
  </si>
  <si>
    <t>INE453I07229</t>
  </si>
  <si>
    <t>INE117N07105</t>
  </si>
  <si>
    <t>INE0KRJ07029</t>
  </si>
  <si>
    <t>INE0CJZ08043</t>
  </si>
  <si>
    <t>INE711X07088</t>
  </si>
  <si>
    <t>INE0CUZ07018</t>
  </si>
  <si>
    <t>Last 1 year</t>
  </si>
  <si>
    <t>Last 3 year</t>
  </si>
  <si>
    <t>Last 5 year</t>
  </si>
  <si>
    <t>Since inception</t>
  </si>
  <si>
    <t>Scheme return</t>
  </si>
  <si>
    <t>Benchmark *</t>
  </si>
  <si>
    <t xml:space="preserve">  *Benchmark – CRISIL Composite Bond Fund Index</t>
  </si>
  <si>
    <t>Past performance may or may not be sustained in future. Returns greater than 1 year period are compounded annualized (CAGR)</t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</si>
  <si>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</si>
  <si>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</si>
  <si>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</si>
  <si>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</si>
  <si>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</si>
  <si>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</si>
  <si>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</si>
  <si>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</si>
  <si>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</si>
  <si>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</si>
  <si>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</si>
  <si>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</si>
  <si>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</si>
  <si>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</si>
  <si>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IL&amp;FS Infrastructure Debt Fund - Series 1-C</t>
  </si>
  <si>
    <t>IL&amp;FS Infrastructure Debt Fund - Series 3-B</t>
  </si>
  <si>
    <t>100.00%</t>
  </si>
  <si>
    <t>Debt instrument - listed / Awaiting listing</t>
  </si>
  <si>
    <t>Commercial Paper-Listed</t>
  </si>
  <si>
    <t>IL&amp;FS  Infrastructure Debt Fund Series 1C</t>
  </si>
  <si>
    <t>Half Yearly  Portfolio statement as on March 31st, 2024</t>
  </si>
  <si>
    <t>(Pursuant to Regulation 59A of the SEBI (Mutual Funds) Regulations 1996)</t>
  </si>
  <si>
    <t>Rating</t>
  </si>
  <si>
    <t>YTM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</si>
  <si>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</si>
  <si>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IND-AAA</t>
  </si>
  <si>
    <t>7.44%</t>
  </si>
  <si>
    <t>CRISIL-AA+ (CE)</t>
  </si>
  <si>
    <t>9.75%</t>
  </si>
  <si>
    <t>IND-A-</t>
  </si>
  <si>
    <t>11.00%</t>
  </si>
  <si>
    <t>Debt Instrument-Privately Placed-Unlisted</t>
  </si>
  <si>
    <t>IND-AA</t>
  </si>
  <si>
    <t>10.50%</t>
  </si>
  <si>
    <t>IND-A (CE)</t>
  </si>
  <si>
    <t>9.00%</t>
  </si>
  <si>
    <t>10.25%</t>
  </si>
  <si>
    <t>IND-A+</t>
  </si>
  <si>
    <t>CARE-A+ (CE)</t>
  </si>
  <si>
    <t>10.35%</t>
  </si>
  <si>
    <t>ICRA-A1+</t>
  </si>
  <si>
    <t>Money Market Instruments</t>
  </si>
  <si>
    <t>Triparty Repo</t>
  </si>
  <si>
    <t>Triparty Repo Margin</t>
  </si>
  <si>
    <t>``</t>
  </si>
  <si>
    <t>Others</t>
  </si>
  <si>
    <t>Net Receivable/Payable</t>
  </si>
  <si>
    <t>Cash &amp; Cash Equivalents</t>
  </si>
  <si>
    <t>Grand Total</t>
  </si>
  <si>
    <t>Notes:</t>
  </si>
  <si>
    <t xml:space="preserve">1.   Total amount of provisions made against the NPAs (security classified as default viz.  Babcock Borsig Limited (ISIN-INE434K07019 and INE434K07027), Williamson Magor &amp; Co Ltd  (ISIN-INE210A07014); &amp; IL&amp;FS Wind Energy Limited (ISIN-INE810V08015)) </t>
  </si>
  <si>
    <t>4344.84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</si>
  <si>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</si>
  <si>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 xml:space="preserve">             Growth Option - Direct Plan</t>
  </si>
  <si>
    <t xml:space="preserve">             Dividend Payout Option - Direct Plan</t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</si>
  <si>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</si>
  <si>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>4.   Exposure to derivative instrument at the end of the period</t>
  </si>
  <si>
    <t>Nil</t>
  </si>
  <si>
    <t>5.   Investment in foreign securities / overseas ETF(s) / ADRs / GDRs</t>
  </si>
  <si>
    <t>6.   Investment in short term deposit at the end of the period (In Lakhs)</t>
  </si>
  <si>
    <t>7.   Investment in repo in corporate debt securities (In Lakhs)</t>
  </si>
  <si>
    <t>8.   Average Portfolio Maturity</t>
  </si>
  <si>
    <t>22 Days</t>
  </si>
  <si>
    <t>9.   Total Dividend (net) declared during the period</t>
  </si>
  <si>
    <t>Plan/Option Name</t>
  </si>
  <si>
    <t>Individual &amp; HUF</t>
  </si>
  <si>
    <t>Dividend payout Option  - Direct Plan</t>
  </si>
  <si>
    <r>
      <t>Dividends are declared on face value of</t>
    </r>
    <r>
      <rPr>
        <sz val="12"/>
        <rFont val="Rupee Foradian"/>
        <family val="2"/>
      </rPr>
      <t xml:space="preserve"> 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</si>
  <si>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r>
      <t xml:space="preserve">10. Total Exposure to illiquid securities is 0.00% of the portfolio, i.e. </t>
    </r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0.00 lakh</t>
    </r>
  </si>
  <si>
    <t>Mutual Fund investments are subject to market risks, read all scheme related documents carefully</t>
  </si>
  <si>
    <t>Note:</t>
  </si>
  <si>
    <t>IDF accounts for actual return received on investments across its schemes in calculating the NAV, as long as the investments are standard and continue to service their debt obligations</t>
  </si>
  <si>
    <t>IL&amp;FS  Infrastructure Debt Fund Series 2A</t>
  </si>
  <si>
    <t>Half Yearly  Portfolio statement as on March 31, 2024</t>
  </si>
  <si>
    <t>CRISIL-AAA</t>
  </si>
  <si>
    <t>7.62%</t>
  </si>
  <si>
    <t>CRISIL-AA+</t>
  </si>
  <si>
    <t>ICRA-AA+</t>
  </si>
  <si>
    <t>7.50%</t>
  </si>
  <si>
    <t>INR 506250000</t>
  </si>
  <si>
    <t xml:space="preserve">1.   Total amount of provisions made against the NPAs (security classified as default viz. Babcock Borsig Limited (ISIN-INE434K07019 and INE434K07027), Williamson Magor &amp; Co Ltd  (ISIN-INE210A07014); &amp; IL&amp;FS Wind Energy Limited (ISIN-INE810V08015)) </t>
  </si>
  <si>
    <t>1445.827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</si>
  <si>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</si>
  <si>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</si>
  <si>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t xml:space="preserve">5.   Investment in foreign securities / overseas ETF(s) / ADRs / GDRs </t>
  </si>
  <si>
    <t>6.   Investment in short term deposit at the end of the month (In Lakhs)</t>
  </si>
  <si>
    <t>8.   Average Portfolio Maturity-will be calculated once units are fully paid-up</t>
  </si>
  <si>
    <t>NA</t>
  </si>
  <si>
    <t>** Scheme is partly paid as on March 31, 2024</t>
  </si>
  <si>
    <t>IL&amp;FS  Infrastructure Debt Fund Series 2B</t>
  </si>
  <si>
    <t>CARE-A+</t>
  </si>
  <si>
    <t>12.50%</t>
  </si>
  <si>
    <t>8.99%</t>
  </si>
  <si>
    <t>CARE-A-</t>
  </si>
  <si>
    <t>CARE-AA- / IND-AA</t>
  </si>
  <si>
    <t>14.25%</t>
  </si>
  <si>
    <t>9.40%</t>
  </si>
  <si>
    <t>8.39%</t>
  </si>
  <si>
    <t xml:space="preserve">Undrawn Amount for Scheme 2B </t>
  </si>
  <si>
    <t>INR 675000000</t>
  </si>
  <si>
    <t>625.61 lakhs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</si>
  <si>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</si>
  <si>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</si>
  <si>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t>6.   Investment in short term deposit at the end of the Period (In Lakhs)</t>
  </si>
  <si>
    <t>IL&amp;FS  Infrastructure Debt Fund Series 2C</t>
  </si>
  <si>
    <t>INR 543750000</t>
  </si>
  <si>
    <t>375.90  Lakhs</t>
  </si>
  <si>
    <t>5.    Investment in foreign securities / overseas ETF(s) / ADRs / GDRs</t>
  </si>
  <si>
    <t>IL&amp;FS  Infrastructure Debt Fund Series 3B</t>
  </si>
  <si>
    <t>Net Receivable/(Payable)</t>
  </si>
  <si>
    <t xml:space="preserve">1.   Total amount of provisions made against the NPAs (security classified as default viz. IL&amp;FS Wind Energy Limited (ISIN-INE810V08015)) </t>
  </si>
  <si>
    <t>3.65 Lakhs</t>
  </si>
  <si>
    <t>188 Days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</si>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</sst>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_ * #,##0_)_£_ ;_ * \(#,##0\)_£_ ;_ * &quot;-&quot;??_)_£_ ;_ @_ "/>
    <numFmt numFmtId="185" formatCode="_(* #,##0_);_(* \(#,##0\);_(* &quot;-&quot;??_);_(@_)"/>
    <numFmt numFmtId="186" formatCode="0.00\%"/>
    <numFmt numFmtId="187" formatCode="#,##0.0000000_ ;\-#,##0.0000000\ "/>
    <numFmt numFmtId="188" formatCode="#,##0.000000000000_ ;\-#,##0.000000000000\ "/>
    <numFmt numFmtId="189" formatCode="0.0000"/>
    <numFmt numFmtId="190" formatCode="_(* #,##0.0000_);_(* \(#,##0.0000\);_(* &quot;-&quot;??_);_(@_)"/>
    <numFmt numFmtId="191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2"/>
      <color indexed="9"/>
      <name val="Rupee Foradian"/>
      <family val="2"/>
    </font>
    <font>
      <b/>
      <sz val="10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2"/>
      <name val="Times New Roman"/>
      <family val="1"/>
    </font>
    <font>
      <sz val="12"/>
      <name val="Rupee Foradian"/>
      <family val="2"/>
    </font>
    <font>
      <sz val="10"/>
      <name val="MS Sans Serif"/>
      <family val="2"/>
    </font>
    <font>
      <i/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sz val="10"/>
      <color indexed="56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/>
      <top/>
      <bottom style="thin">
        <color indexed="18"/>
      </bottom>
    </border>
    <border>
      <left/>
      <right style="medium"/>
      <top/>
      <bottom style="thin">
        <color indexed="18"/>
      </bottom>
    </border>
    <border>
      <left/>
      <right style="medium"/>
      <top/>
      <bottom style="thin"/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>
        <color indexed="1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9" fontId="46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5" applyFont="1" applyFill="1" applyBorder="1">
      <alignment/>
      <protection/>
    </xf>
    <xf numFmtId="15" fontId="3" fillId="32" borderId="10" xfId="65" applyNumberFormat="1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6" fillId="0" borderId="0" xfId="61" applyFont="1" applyFill="1" applyBorder="1" applyAlignment="1">
      <alignment horizontal="center" vertical="top" wrapText="1"/>
      <protection/>
    </xf>
    <xf numFmtId="184" fontId="7" fillId="0" borderId="0" xfId="45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61" applyFont="1" applyFill="1" applyBorder="1">
      <alignment/>
      <protection/>
    </xf>
    <xf numFmtId="0" fontId="13" fillId="0" borderId="10" xfId="0" applyFont="1" applyBorder="1" applyAlignment="1">
      <alignment/>
    </xf>
    <xf numFmtId="0" fontId="9" fillId="33" borderId="10" xfId="61" applyFont="1" applyFill="1" applyBorder="1">
      <alignment/>
      <protection/>
    </xf>
    <xf numFmtId="39" fontId="10" fillId="34" borderId="10" xfId="45" applyNumberFormat="1" applyFont="1" applyFill="1" applyBorder="1" applyAlignment="1">
      <alignment horizontal="center" vertical="top" wrapText="1"/>
    </xf>
    <xf numFmtId="185" fontId="8" fillId="0" borderId="10" xfId="45" applyNumberFormat="1" applyFont="1" applyFill="1" applyBorder="1" applyAlignment="1">
      <alignment/>
    </xf>
    <xf numFmtId="39" fontId="8" fillId="0" borderId="10" xfId="61" applyNumberFormat="1" applyFont="1" applyFill="1" applyBorder="1">
      <alignment/>
      <protection/>
    </xf>
    <xf numFmtId="10" fontId="8" fillId="0" borderId="10" xfId="61" applyNumberFormat="1" applyFont="1" applyFill="1" applyBorder="1">
      <alignment/>
      <protection/>
    </xf>
    <xf numFmtId="4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0" fontId="8" fillId="0" borderId="10" xfId="61" applyFont="1" applyBorder="1">
      <alignment/>
      <protection/>
    </xf>
    <xf numFmtId="39" fontId="9" fillId="33" borderId="10" xfId="61" applyNumberFormat="1" applyFont="1" applyFill="1" applyBorder="1">
      <alignment/>
      <protection/>
    </xf>
    <xf numFmtId="10" fontId="9" fillId="33" borderId="10" xfId="61" applyNumberFormat="1" applyFont="1" applyFill="1" applyBorder="1">
      <alignment/>
      <protection/>
    </xf>
    <xf numFmtId="171" fontId="8" fillId="0" borderId="10" xfId="45" applyFont="1" applyFill="1" applyBorder="1" applyAlignment="1">
      <alignment/>
    </xf>
    <xf numFmtId="10" fontId="9" fillId="33" borderId="10" xfId="61" applyNumberFormat="1" applyFont="1" applyFill="1" applyBorder="1" applyAlignment="1">
      <alignment horizontal="right"/>
      <protection/>
    </xf>
    <xf numFmtId="4" fontId="11" fillId="0" borderId="10" xfId="62" applyNumberFormat="1" applyFont="1" applyFill="1" applyBorder="1">
      <alignment/>
      <protection/>
    </xf>
    <xf numFmtId="185" fontId="11" fillId="0" borderId="10" xfId="42" applyNumberFormat="1" applyFont="1" applyFill="1" applyBorder="1" applyAlignment="1">
      <alignment/>
    </xf>
    <xf numFmtId="0" fontId="8" fillId="0" borderId="10" xfId="61" applyFont="1" applyFill="1" applyBorder="1" applyAlignment="1">
      <alignment/>
      <protection/>
    </xf>
    <xf numFmtId="0" fontId="12" fillId="0" borderId="11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85" fontId="1" fillId="0" borderId="14" xfId="42" applyNumberFormat="1" applyFont="1" applyBorder="1" applyAlignment="1">
      <alignment/>
    </xf>
    <xf numFmtId="0" fontId="14" fillId="0" borderId="0" xfId="0" applyFont="1" applyAlignment="1">
      <alignment/>
    </xf>
    <xf numFmtId="17" fontId="0" fillId="0" borderId="0" xfId="0" applyNumberFormat="1" applyAlignment="1">
      <alignment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0" fontId="1" fillId="0" borderId="10" xfId="68" applyNumberFormat="1" applyFont="1" applyBorder="1" applyAlignment="1">
      <alignment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right" wrapText="1"/>
    </xf>
    <xf numFmtId="0" fontId="20" fillId="0" borderId="15" xfId="0" applyFont="1" applyBorder="1" applyAlignment="1">
      <alignment horizontal="left" wrapText="1"/>
    </xf>
    <xf numFmtId="4" fontId="20" fillId="0" borderId="15" xfId="0" applyNumberFormat="1" applyFont="1" applyBorder="1" applyAlignment="1">
      <alignment horizontal="right" wrapText="1"/>
    </xf>
    <xf numFmtId="186" fontId="20" fillId="0" borderId="15" xfId="0" applyNumberFormat="1" applyFont="1" applyBorder="1" applyAlignment="1">
      <alignment horizontal="right" wrapText="1"/>
    </xf>
    <xf numFmtId="10" fontId="20" fillId="0" borderId="15" xfId="68" applyNumberFormat="1" applyFont="1" applyFill="1" applyBorder="1" applyAlignment="1">
      <alignment horizontal="right" wrapText="1"/>
    </xf>
    <xf numFmtId="49" fontId="21" fillId="35" borderId="16" xfId="62" applyNumberFormat="1" applyFont="1" applyFill="1" applyBorder="1" applyAlignment="1">
      <alignment horizontal="left" wrapText="1"/>
      <protection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10" fillId="36" borderId="17" xfId="61" applyFont="1" applyFill="1" applyBorder="1" applyAlignment="1">
      <alignment horizontal="center" vertical="top" wrapText="1"/>
      <protection/>
    </xf>
    <xf numFmtId="0" fontId="10" fillId="36" borderId="18" xfId="61" applyFont="1" applyFill="1" applyBorder="1" applyAlignment="1">
      <alignment horizontal="center" vertical="top" wrapText="1"/>
      <protection/>
    </xf>
    <xf numFmtId="0" fontId="10" fillId="36" borderId="19" xfId="61" applyFont="1" applyFill="1" applyBorder="1" applyAlignment="1">
      <alignment horizontal="center" vertical="top" wrapText="1"/>
      <protection/>
    </xf>
    <xf numFmtId="0" fontId="10" fillId="34" borderId="20" xfId="61" applyFont="1" applyFill="1" applyBorder="1" applyAlignment="1">
      <alignment horizontal="center" vertical="top" wrapText="1"/>
      <protection/>
    </xf>
    <xf numFmtId="0" fontId="10" fillId="34" borderId="21" xfId="61" applyFont="1" applyFill="1" applyBorder="1" applyAlignment="1">
      <alignment horizontal="center" vertical="top" wrapText="1"/>
      <protection/>
    </xf>
    <xf numFmtId="184" fontId="10" fillId="34" borderId="20" xfId="45" applyNumberFormat="1" applyFont="1" applyFill="1" applyBorder="1" applyAlignment="1">
      <alignment horizontal="center" vertical="top" wrapText="1"/>
    </xf>
    <xf numFmtId="184" fontId="10" fillId="34" borderId="21" xfId="45" applyNumberFormat="1" applyFont="1" applyFill="1" applyBorder="1" applyAlignment="1">
      <alignment horizontal="center" vertical="top" wrapText="1"/>
    </xf>
    <xf numFmtId="10" fontId="10" fillId="34" borderId="20" xfId="70" applyNumberFormat="1" applyFont="1" applyFill="1" applyBorder="1" applyAlignment="1">
      <alignment horizontal="center" vertical="top" wrapText="1"/>
    </xf>
    <xf numFmtId="10" fontId="10" fillId="34" borderId="21" xfId="70" applyNumberFormat="1" applyFont="1" applyFill="1" applyBorder="1" applyAlignment="1">
      <alignment horizontal="center" vertical="top" wrapText="1"/>
    </xf>
    <xf numFmtId="0" fontId="6" fillId="0" borderId="0" xfId="61" applyFont="1" applyFill="1" applyBorder="1" applyAlignment="1">
      <alignment horizontal="center" vertical="top" wrapText="1"/>
      <protection/>
    </xf>
    <xf numFmtId="184" fontId="7" fillId="37" borderId="0" xfId="45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185" fontId="6" fillId="0" borderId="0" xfId="42" applyNumberFormat="1" applyFont="1" applyAlignment="1">
      <alignment/>
    </xf>
    <xf numFmtId="0" fontId="7" fillId="37" borderId="22" xfId="0" applyFont="1" applyFill="1" applyBorder="1" applyAlignment="1">
      <alignment horizontal="center" vertical="top" wrapText="1"/>
    </xf>
    <xf numFmtId="0" fontId="7" fillId="37" borderId="23" xfId="0" applyFont="1" applyFill="1" applyBorder="1" applyAlignment="1">
      <alignment horizontal="center" vertical="top" wrapText="1"/>
    </xf>
    <xf numFmtId="0" fontId="7" fillId="37" borderId="24" xfId="0" applyFont="1" applyFill="1" applyBorder="1" applyAlignment="1">
      <alignment horizontal="center" vertical="top" wrapText="1"/>
    </xf>
    <xf numFmtId="0" fontId="6" fillId="38" borderId="25" xfId="0" applyFont="1" applyFill="1" applyBorder="1" applyAlignment="1">
      <alignment/>
    </xf>
    <xf numFmtId="0" fontId="7" fillId="37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37" borderId="30" xfId="0" applyFont="1" applyFill="1" applyBorder="1" applyAlignment="1">
      <alignment horizontal="center" vertical="top" wrapText="1"/>
    </xf>
    <xf numFmtId="184" fontId="7" fillId="37" borderId="0" xfId="42" applyNumberFormat="1" applyFont="1" applyFill="1" applyBorder="1" applyAlignment="1">
      <alignment horizontal="center" vertical="top" wrapText="1"/>
    </xf>
    <xf numFmtId="184" fontId="7" fillId="37" borderId="0" xfId="42" applyNumberFormat="1" applyFont="1" applyFill="1" applyBorder="1" applyAlignment="1">
      <alignment horizontal="center" vertical="top" wrapText="1"/>
    </xf>
    <xf numFmtId="39" fontId="7" fillId="37" borderId="0" xfId="42" applyNumberFormat="1" applyFont="1" applyFill="1" applyBorder="1" applyAlignment="1">
      <alignment horizontal="center" vertical="top" wrapText="1"/>
    </xf>
    <xf numFmtId="10" fontId="7" fillId="37" borderId="31" xfId="68" applyNumberFormat="1" applyFont="1" applyFill="1" applyBorder="1" applyAlignment="1">
      <alignment horizontal="center" vertical="top" wrapText="1"/>
    </xf>
    <xf numFmtId="10" fontId="7" fillId="37" borderId="29" xfId="68" applyNumberFormat="1" applyFont="1" applyFill="1" applyBorder="1" applyAlignment="1">
      <alignment horizontal="center" vertical="top" wrapText="1"/>
    </xf>
    <xf numFmtId="0" fontId="20" fillId="0" borderId="32" xfId="0" applyFont="1" applyBorder="1" applyAlignment="1">
      <alignment horizontal="right" wrapText="1"/>
    </xf>
    <xf numFmtId="39" fontId="20" fillId="0" borderId="33" xfId="0" applyNumberFormat="1" applyFont="1" applyBorder="1" applyAlignment="1">
      <alignment horizontal="right" wrapText="1"/>
    </xf>
    <xf numFmtId="4" fontId="20" fillId="0" borderId="34" xfId="0" applyNumberFormat="1" applyFont="1" applyBorder="1" applyAlignment="1">
      <alignment horizontal="right" wrapText="1"/>
    </xf>
    <xf numFmtId="10" fontId="20" fillId="0" borderId="33" xfId="68" applyNumberFormat="1" applyFont="1" applyFill="1" applyBorder="1" applyAlignment="1">
      <alignment horizontal="right" wrapText="1"/>
    </xf>
    <xf numFmtId="186" fontId="20" fillId="0" borderId="34" xfId="0" applyNumberFormat="1" applyFont="1" applyBorder="1" applyAlignment="1">
      <alignment horizontal="right" wrapText="1"/>
    </xf>
    <xf numFmtId="10" fontId="20" fillId="0" borderId="33" xfId="0" applyNumberFormat="1" applyFont="1" applyBorder="1" applyAlignment="1">
      <alignment horizontal="right" wrapText="1"/>
    </xf>
    <xf numFmtId="0" fontId="20" fillId="0" borderId="33" xfId="0" applyFont="1" applyBorder="1" applyAlignment="1">
      <alignment horizontal="left" wrapText="1"/>
    </xf>
    <xf numFmtId="0" fontId="20" fillId="0" borderId="34" xfId="0" applyFont="1" applyBorder="1" applyAlignment="1">
      <alignment horizontal="right" wrapText="1"/>
    </xf>
    <xf numFmtId="186" fontId="20" fillId="0" borderId="33" xfId="0" applyNumberFormat="1" applyFont="1" applyBorder="1" applyAlignment="1">
      <alignment horizontal="right" wrapText="1"/>
    </xf>
    <xf numFmtId="10" fontId="0" fillId="0" borderId="35" xfId="0" applyNumberFormat="1" applyBorder="1" applyAlignment="1">
      <alignment/>
    </xf>
    <xf numFmtId="10" fontId="0" fillId="0" borderId="29" xfId="0" applyNumberFormat="1" applyBorder="1" applyAlignment="1">
      <alignment/>
    </xf>
    <xf numFmtId="0" fontId="20" fillId="39" borderId="36" xfId="0" applyFont="1" applyFill="1" applyBorder="1" applyAlignment="1">
      <alignment horizontal="right" wrapText="1"/>
    </xf>
    <xf numFmtId="0" fontId="40" fillId="39" borderId="37" xfId="0" applyFont="1" applyFill="1" applyBorder="1" applyAlignment="1">
      <alignment wrapText="1"/>
    </xf>
    <xf numFmtId="2" fontId="20" fillId="39" borderId="37" xfId="0" applyNumberFormat="1" applyFont="1" applyFill="1" applyBorder="1" applyAlignment="1">
      <alignment horizontal="right"/>
    </xf>
    <xf numFmtId="4" fontId="20" fillId="39" borderId="15" xfId="0" applyNumberFormat="1" applyFont="1" applyFill="1" applyBorder="1" applyAlignment="1">
      <alignment horizontal="right" wrapText="1"/>
    </xf>
    <xf numFmtId="10" fontId="20" fillId="39" borderId="33" xfId="68" applyNumberFormat="1" applyFont="1" applyFill="1" applyBorder="1" applyAlignment="1">
      <alignment horizontal="right" wrapText="1"/>
    </xf>
    <xf numFmtId="4" fontId="20" fillId="39" borderId="34" xfId="0" applyNumberFormat="1" applyFont="1" applyFill="1" applyBorder="1" applyAlignment="1">
      <alignment horizontal="right" wrapText="1"/>
    </xf>
    <xf numFmtId="0" fontId="6" fillId="0" borderId="38" xfId="0" applyFont="1" applyBorder="1" applyAlignment="1">
      <alignment/>
    </xf>
    <xf numFmtId="0" fontId="41" fillId="0" borderId="10" xfId="0" applyFont="1" applyBorder="1" applyAlignment="1">
      <alignment/>
    </xf>
    <xf numFmtId="0" fontId="6" fillId="0" borderId="10" xfId="0" applyFont="1" applyBorder="1" applyAlignment="1">
      <alignment/>
    </xf>
    <xf numFmtId="39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39" xfId="0" applyNumberFormat="1" applyFont="1" applyBorder="1" applyAlignment="1">
      <alignment/>
    </xf>
    <xf numFmtId="171" fontId="6" fillId="0" borderId="10" xfId="42" applyFont="1" applyBorder="1" applyAlignment="1">
      <alignment/>
    </xf>
    <xf numFmtId="10" fontId="20" fillId="0" borderId="34" xfId="68" applyNumberFormat="1" applyFont="1" applyFill="1" applyBorder="1" applyAlignment="1">
      <alignment horizontal="right" wrapText="1"/>
    </xf>
    <xf numFmtId="0" fontId="42" fillId="39" borderId="10" xfId="0" applyFont="1" applyFill="1" applyBorder="1" applyAlignment="1">
      <alignment/>
    </xf>
    <xf numFmtId="171" fontId="42" fillId="39" borderId="10" xfId="42" applyFont="1" applyFill="1" applyBorder="1" applyAlignment="1">
      <alignment/>
    </xf>
    <xf numFmtId="10" fontId="41" fillId="39" borderId="10" xfId="68" applyNumberFormat="1" applyFont="1" applyFill="1" applyBorder="1" applyAlignment="1">
      <alignment horizontal="right" wrapText="1"/>
    </xf>
    <xf numFmtId="186" fontId="41" fillId="39" borderId="39" xfId="0" applyNumberFormat="1" applyFont="1" applyFill="1" applyBorder="1" applyAlignment="1">
      <alignment horizontal="right" wrapText="1"/>
    </xf>
    <xf numFmtId="185" fontId="6" fillId="0" borderId="10" xfId="42" applyNumberFormat="1" applyFont="1" applyFill="1" applyBorder="1" applyAlignment="1">
      <alignment/>
    </xf>
    <xf numFmtId="10" fontId="6" fillId="0" borderId="10" xfId="68" applyNumberFormat="1" applyFont="1" applyFill="1" applyBorder="1" applyAlignment="1">
      <alignment horizontal="right" wrapText="1"/>
    </xf>
    <xf numFmtId="186" fontId="6" fillId="0" borderId="39" xfId="0" applyNumberFormat="1" applyFont="1" applyBorder="1" applyAlignment="1">
      <alignment horizontal="right" wrapText="1"/>
    </xf>
    <xf numFmtId="185" fontId="42" fillId="39" borderId="10" xfId="42" applyNumberFormat="1" applyFont="1" applyFill="1" applyBorder="1" applyAlignment="1">
      <alignment/>
    </xf>
    <xf numFmtId="39" fontId="42" fillId="39" borderId="10" xfId="0" applyNumberFormat="1" applyFont="1" applyFill="1" applyBorder="1" applyAlignment="1">
      <alignment/>
    </xf>
    <xf numFmtId="187" fontId="6" fillId="0" borderId="10" xfId="0" applyNumberFormat="1" applyFont="1" applyBorder="1" applyAlignment="1">
      <alignment/>
    </xf>
    <xf numFmtId="188" fontId="42" fillId="39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39" fontId="7" fillId="37" borderId="10" xfId="0" applyNumberFormat="1" applyFont="1" applyFill="1" applyBorder="1" applyAlignment="1">
      <alignment/>
    </xf>
    <xf numFmtId="186" fontId="71" fillId="38" borderId="10" xfId="0" applyNumberFormat="1" applyFont="1" applyFill="1" applyBorder="1" applyAlignment="1">
      <alignment horizontal="right" wrapText="1"/>
    </xf>
    <xf numFmtId="186" fontId="71" fillId="38" borderId="39" xfId="0" applyNumberFormat="1" applyFont="1" applyFill="1" applyBorder="1" applyAlignment="1">
      <alignment horizontal="right" wrapText="1"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68" applyNumberFormat="1" applyFont="1" applyFill="1" applyBorder="1" applyAlignment="1">
      <alignment/>
    </xf>
    <xf numFmtId="10" fontId="7" fillId="0" borderId="31" xfId="68" applyNumberFormat="1" applyFont="1" applyFill="1" applyBorder="1" applyAlignment="1">
      <alignment/>
    </xf>
    <xf numFmtId="10" fontId="7" fillId="0" borderId="29" xfId="68" applyNumberFormat="1" applyFont="1" applyFill="1" applyBorder="1" applyAlignment="1">
      <alignment/>
    </xf>
    <xf numFmtId="0" fontId="4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185" fontId="6" fillId="0" borderId="0" xfId="44" applyNumberFormat="1" applyFont="1" applyFill="1" applyBorder="1" applyAlignment="1">
      <alignment/>
    </xf>
    <xf numFmtId="43" fontId="6" fillId="0" borderId="0" xfId="60" applyNumberFormat="1" applyFont="1" applyBorder="1">
      <alignment/>
      <protection/>
    </xf>
    <xf numFmtId="0" fontId="6" fillId="0" borderId="31" xfId="60" applyFont="1" applyBorder="1">
      <alignment/>
      <protection/>
    </xf>
    <xf numFmtId="0" fontId="6" fillId="0" borderId="29" xfId="60" applyFont="1" applyBorder="1">
      <alignment/>
      <protection/>
    </xf>
    <xf numFmtId="0" fontId="6" fillId="0" borderId="0" xfId="62" applyFont="1" applyFill="1" applyBorder="1" applyAlignment="1">
      <alignment wrapText="1"/>
      <protection/>
    </xf>
    <xf numFmtId="189" fontId="0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0" xfId="60" applyNumberFormat="1" applyFont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0" xfId="60" applyFont="1" applyFill="1" applyBorder="1">
      <alignment/>
      <protection/>
    </xf>
    <xf numFmtId="39" fontId="6" fillId="0" borderId="0" xfId="64" applyFont="1" applyFill="1" applyBorder="1">
      <alignment/>
      <protection/>
    </xf>
    <xf numFmtId="189" fontId="0" fillId="0" borderId="0" xfId="0" applyNumberFormat="1" applyFont="1" applyFill="1" applyBorder="1" applyAlignment="1" applyProtection="1">
      <alignment/>
      <protection locked="0"/>
    </xf>
    <xf numFmtId="39" fontId="6" fillId="0" borderId="0" xfId="64" applyFont="1" applyBorder="1">
      <alignment/>
      <protection/>
    </xf>
    <xf numFmtId="189" fontId="0" fillId="0" borderId="0" xfId="0" applyNumberFormat="1" applyFont="1" applyBorder="1" applyAlignment="1" applyProtection="1">
      <alignment/>
      <protection locked="0"/>
    </xf>
    <xf numFmtId="0" fontId="6" fillId="0" borderId="0" xfId="62" applyFont="1" applyBorder="1">
      <alignment/>
      <protection/>
    </xf>
    <xf numFmtId="190" fontId="6" fillId="0" borderId="0" xfId="44" applyNumberFormat="1" applyFont="1" applyFill="1" applyBorder="1" applyAlignment="1">
      <alignment horizontal="right" vertical="top"/>
    </xf>
    <xf numFmtId="0" fontId="6" fillId="0" borderId="0" xfId="62" applyFont="1" applyBorder="1" applyAlignment="1">
      <alignment wrapText="1"/>
      <protection/>
    </xf>
    <xf numFmtId="4" fontId="47" fillId="0" borderId="0" xfId="44" applyNumberFormat="1" applyFont="1" applyFill="1" applyBorder="1" applyAlignment="1">
      <alignment horizontal="right" vertical="top"/>
    </xf>
    <xf numFmtId="0" fontId="6" fillId="0" borderId="0" xfId="60" applyFont="1" applyFill="1" applyBorder="1" applyAlignment="1">
      <alignment horizontal="right"/>
      <protection/>
    </xf>
    <xf numFmtId="0" fontId="41" fillId="0" borderId="0" xfId="62" applyFont="1" applyBorder="1" applyAlignment="1">
      <alignment horizontal="left" vertical="top" indent="3"/>
      <protection/>
    </xf>
    <xf numFmtId="0" fontId="41" fillId="0" borderId="0" xfId="60" applyFont="1" applyBorder="1" applyAlignment="1">
      <alignment horizontal="right" vertical="top"/>
      <protection/>
    </xf>
    <xf numFmtId="185" fontId="6" fillId="0" borderId="0" xfId="44" applyNumberFormat="1" applyFont="1" applyFill="1" applyBorder="1" applyAlignment="1">
      <alignment vertical="top"/>
    </xf>
    <xf numFmtId="0" fontId="41" fillId="0" borderId="31" xfId="60" applyFont="1" applyBorder="1" applyAlignment="1">
      <alignment horizontal="right" vertical="top"/>
      <protection/>
    </xf>
    <xf numFmtId="0" fontId="41" fillId="0" borderId="29" xfId="60" applyFont="1" applyBorder="1" applyAlignment="1">
      <alignment horizontal="right" vertical="top"/>
      <protection/>
    </xf>
    <xf numFmtId="39" fontId="6" fillId="0" borderId="0" xfId="64" applyFont="1" applyBorder="1" applyAlignment="1">
      <alignment horizontal="left" vertical="top" indent="4"/>
      <protection/>
    </xf>
    <xf numFmtId="190" fontId="6" fillId="0" borderId="31" xfId="44" applyNumberFormat="1" applyFont="1" applyFill="1" applyBorder="1" applyAlignment="1">
      <alignment horizontal="right" vertical="top"/>
    </xf>
    <xf numFmtId="190" fontId="6" fillId="0" borderId="29" xfId="44" applyNumberFormat="1" applyFont="1" applyFill="1" applyBorder="1" applyAlignment="1">
      <alignment horizontal="right" vertical="top"/>
    </xf>
    <xf numFmtId="0" fontId="6" fillId="0" borderId="0" xfId="62" applyFont="1" applyBorder="1" applyAlignment="1">
      <alignment horizontal="left" vertical="top" wrapText="1"/>
      <protection/>
    </xf>
    <xf numFmtId="0" fontId="6" fillId="0" borderId="31" xfId="62" applyFont="1" applyBorder="1" applyAlignment="1">
      <alignment horizontal="left" vertical="top" wrapText="1"/>
      <protection/>
    </xf>
    <xf numFmtId="0" fontId="7" fillId="0" borderId="29" xfId="0" applyFont="1" applyBorder="1" applyAlignment="1">
      <alignment/>
    </xf>
    <xf numFmtId="4" fontId="6" fillId="0" borderId="0" xfId="62" applyNumberFormat="1" applyFont="1" applyBorder="1">
      <alignment/>
      <protection/>
    </xf>
    <xf numFmtId="0" fontId="41" fillId="0" borderId="0" xfId="60" applyFont="1" applyBorder="1">
      <alignment/>
      <protection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10" fontId="7" fillId="0" borderId="43" xfId="68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14" fontId="48" fillId="0" borderId="0" xfId="0" applyNumberFormat="1" applyFont="1" applyBorder="1" applyAlignment="1">
      <alignment/>
    </xf>
    <xf numFmtId="14" fontId="48" fillId="0" borderId="0" xfId="0" applyNumberFormat="1" applyFont="1" applyBorder="1" applyAlignment="1">
      <alignment horizontal="center"/>
    </xf>
    <xf numFmtId="185" fontId="48" fillId="0" borderId="0" xfId="44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right"/>
    </xf>
    <xf numFmtId="10" fontId="6" fillId="0" borderId="31" xfId="69" applyNumberFormat="1" applyFont="1" applyFill="1" applyBorder="1" applyAlignment="1">
      <alignment horizontal="right"/>
    </xf>
    <xf numFmtId="10" fontId="6" fillId="0" borderId="29" xfId="69" applyNumberFormat="1" applyFont="1" applyFill="1" applyBorder="1" applyAlignment="1">
      <alignment horizontal="right"/>
    </xf>
    <xf numFmtId="184" fontId="7" fillId="37" borderId="0" xfId="44" applyNumberFormat="1" applyFont="1" applyFill="1" applyBorder="1" applyAlignment="1">
      <alignment horizontal="center" vertical="top" wrapText="1"/>
    </xf>
    <xf numFmtId="184" fontId="7" fillId="37" borderId="0" xfId="44" applyNumberFormat="1" applyFont="1" applyFill="1" applyBorder="1" applyAlignment="1">
      <alignment horizontal="center" vertical="top" wrapText="1"/>
    </xf>
    <xf numFmtId="39" fontId="7" fillId="37" borderId="0" xfId="44" applyNumberFormat="1" applyFont="1" applyFill="1" applyBorder="1" applyAlignment="1">
      <alignment horizontal="center" vertical="top" wrapText="1"/>
    </xf>
    <xf numFmtId="10" fontId="7" fillId="37" borderId="31" xfId="69" applyNumberFormat="1" applyFont="1" applyFill="1" applyBorder="1" applyAlignment="1">
      <alignment horizontal="center" vertical="top" wrapText="1"/>
    </xf>
    <xf numFmtId="10" fontId="7" fillId="37" borderId="29" xfId="69" applyNumberFormat="1" applyFont="1" applyFill="1" applyBorder="1" applyAlignment="1">
      <alignment horizontal="center" vertical="top" wrapText="1"/>
    </xf>
    <xf numFmtId="185" fontId="6" fillId="0" borderId="10" xfId="44" applyNumberFormat="1" applyFont="1" applyFill="1" applyBorder="1" applyAlignment="1">
      <alignment/>
    </xf>
    <xf numFmtId="10" fontId="0" fillId="0" borderId="39" xfId="0" applyNumberFormat="1" applyBorder="1" applyAlignment="1">
      <alignment/>
    </xf>
    <xf numFmtId="10" fontId="20" fillId="39" borderId="33" xfId="69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/>
    </xf>
    <xf numFmtId="9" fontId="42" fillId="0" borderId="39" xfId="69" applyFont="1" applyFill="1" applyBorder="1" applyAlignment="1">
      <alignment/>
    </xf>
    <xf numFmtId="171" fontId="6" fillId="0" borderId="10" xfId="44" applyFont="1" applyFill="1" applyBorder="1" applyAlignment="1">
      <alignment/>
    </xf>
    <xf numFmtId="10" fontId="20" fillId="0" borderId="33" xfId="69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/>
    </xf>
    <xf numFmtId="171" fontId="42" fillId="39" borderId="10" xfId="44" applyFont="1" applyFill="1" applyBorder="1" applyAlignment="1">
      <alignment/>
    </xf>
    <xf numFmtId="10" fontId="41" fillId="39" borderId="10" xfId="69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/>
    </xf>
    <xf numFmtId="10" fontId="6" fillId="0" borderId="10" xfId="69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horizontal="right" wrapText="1"/>
    </xf>
    <xf numFmtId="187" fontId="42" fillId="39" borderId="10" xfId="0" applyNumberFormat="1" applyFont="1" applyFill="1" applyBorder="1" applyAlignment="1">
      <alignment/>
    </xf>
    <xf numFmtId="4" fontId="41" fillId="39" borderId="10" xfId="0" applyNumberFormat="1" applyFont="1" applyFill="1" applyBorder="1" applyAlignment="1">
      <alignment horizontal="right" wrapText="1"/>
    </xf>
    <xf numFmtId="39" fontId="7" fillId="0" borderId="0" xfId="0" applyNumberFormat="1" applyFont="1" applyBorder="1" applyAlignment="1">
      <alignment/>
    </xf>
    <xf numFmtId="10" fontId="7" fillId="0" borderId="31" xfId="69" applyNumberFormat="1" applyFont="1" applyFill="1" applyBorder="1" applyAlignment="1">
      <alignment/>
    </xf>
    <xf numFmtId="10" fontId="7" fillId="0" borderId="29" xfId="69" applyNumberFormat="1" applyFont="1" applyFill="1" applyBorder="1" applyAlignment="1">
      <alignment/>
    </xf>
    <xf numFmtId="4" fontId="41" fillId="0" borderId="0" xfId="62" applyNumberFormat="1" applyFont="1" applyBorder="1">
      <alignment/>
      <protection/>
    </xf>
    <xf numFmtId="185" fontId="6" fillId="0" borderId="31" xfId="44" applyNumberFormat="1" applyFont="1" applyFill="1" applyBorder="1" applyAlignment="1">
      <alignment horizontal="right"/>
    </xf>
    <xf numFmtId="185" fontId="41" fillId="0" borderId="29" xfId="44" applyNumberFormat="1" applyFont="1" applyFill="1" applyBorder="1" applyAlignment="1">
      <alignment/>
    </xf>
    <xf numFmtId="188" fontId="7" fillId="0" borderId="0" xfId="0" applyNumberFormat="1" applyFont="1" applyBorder="1" applyAlignment="1">
      <alignment/>
    </xf>
    <xf numFmtId="39" fontId="72" fillId="0" borderId="0" xfId="0" applyNumberFormat="1" applyFont="1" applyBorder="1" applyAlignment="1">
      <alignment/>
    </xf>
    <xf numFmtId="185" fontId="41" fillId="0" borderId="31" xfId="44" applyNumberFormat="1" applyFont="1" applyFill="1" applyBorder="1" applyAlignment="1">
      <alignment/>
    </xf>
    <xf numFmtId="190" fontId="6" fillId="0" borderId="0" xfId="46" applyNumberFormat="1" applyFont="1" applyFill="1" applyBorder="1" applyAlignment="1">
      <alignment horizontal="right" vertical="top"/>
    </xf>
    <xf numFmtId="190" fontId="6" fillId="0" borderId="0" xfId="46" applyNumberFormat="1" applyFont="1" applyFill="1" applyBorder="1" applyAlignment="1">
      <alignment/>
    </xf>
    <xf numFmtId="0" fontId="6" fillId="0" borderId="0" xfId="60" applyFont="1" applyBorder="1" applyAlignment="1">
      <alignment wrapText="1"/>
      <protection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31" xfId="0" applyFont="1" applyBorder="1" applyAlignment="1">
      <alignment/>
    </xf>
    <xf numFmtId="4" fontId="6" fillId="0" borderId="0" xfId="44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Alignment="1">
      <alignment vertical="top"/>
    </xf>
    <xf numFmtId="0" fontId="6" fillId="38" borderId="25" xfId="0" applyFont="1" applyFill="1" applyBorder="1" applyAlignment="1">
      <alignment vertical="top"/>
    </xf>
    <xf numFmtId="0" fontId="6" fillId="38" borderId="29" xfId="0" applyFont="1" applyFill="1" applyBorder="1" applyAlignment="1">
      <alignment vertical="top"/>
    </xf>
    <xf numFmtId="0" fontId="6" fillId="0" borderId="3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 wrapText="1"/>
    </xf>
    <xf numFmtId="184" fontId="7" fillId="0" borderId="10" xfId="44" applyNumberFormat="1" applyFont="1" applyFill="1" applyBorder="1" applyAlignment="1">
      <alignment horizontal="center" vertical="top" wrapText="1"/>
    </xf>
    <xf numFmtId="39" fontId="39" fillId="0" borderId="10" xfId="44" applyNumberFormat="1" applyFont="1" applyFill="1" applyBorder="1" applyAlignment="1">
      <alignment horizontal="center" vertical="top" wrapText="1"/>
    </xf>
    <xf numFmtId="10" fontId="7" fillId="0" borderId="10" xfId="69" applyNumberFormat="1" applyFont="1" applyFill="1" applyBorder="1" applyAlignment="1">
      <alignment horizontal="center" vertical="top" wrapText="1"/>
    </xf>
    <xf numFmtId="10" fontId="7" fillId="0" borderId="39" xfId="69" applyNumberFormat="1" applyFont="1" applyFill="1" applyBorder="1" applyAlignment="1">
      <alignment horizontal="center" vertical="top" wrapText="1"/>
    </xf>
    <xf numFmtId="10" fontId="20" fillId="0" borderId="33" xfId="69" applyNumberFormat="1" applyFont="1" applyBorder="1" applyAlignment="1">
      <alignment horizontal="right" wrapText="1"/>
    </xf>
    <xf numFmtId="0" fontId="6" fillId="0" borderId="38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39" fontId="42" fillId="0" borderId="10" xfId="0" applyNumberFormat="1" applyFont="1" applyBorder="1" applyAlignment="1">
      <alignment vertical="top"/>
    </xf>
    <xf numFmtId="10" fontId="42" fillId="0" borderId="10" xfId="0" applyNumberFormat="1" applyFont="1" applyBorder="1" applyAlignment="1">
      <alignment vertical="top"/>
    </xf>
    <xf numFmtId="10" fontId="42" fillId="0" borderId="39" xfId="0" applyNumberFormat="1" applyFont="1" applyBorder="1" applyAlignment="1">
      <alignment vertical="top"/>
    </xf>
    <xf numFmtId="0" fontId="73" fillId="0" borderId="38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39" fontId="6" fillId="0" borderId="10" xfId="0" applyNumberFormat="1" applyFont="1" applyBorder="1" applyAlignment="1">
      <alignment vertical="top"/>
    </xf>
    <xf numFmtId="10" fontId="6" fillId="0" borderId="10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42" fillId="39" borderId="10" xfId="0" applyFont="1" applyFill="1" applyBorder="1" applyAlignment="1">
      <alignment vertical="top"/>
    </xf>
    <xf numFmtId="171" fontId="42" fillId="39" borderId="10" xfId="44" applyFont="1" applyFill="1" applyBorder="1" applyAlignment="1">
      <alignment vertical="top"/>
    </xf>
    <xf numFmtId="185" fontId="6" fillId="0" borderId="10" xfId="44" applyNumberFormat="1" applyFont="1" applyFill="1" applyBorder="1" applyAlignment="1">
      <alignment vertical="top"/>
    </xf>
    <xf numFmtId="2" fontId="51" fillId="0" borderId="15" xfId="0" applyNumberFormat="1" applyFont="1" applyBorder="1" applyAlignment="1">
      <alignment horizontal="right"/>
    </xf>
    <xf numFmtId="10" fontId="6" fillId="0" borderId="10" xfId="69" applyNumberFormat="1" applyFont="1" applyFill="1" applyBorder="1" applyAlignment="1">
      <alignment horizontal="right" wrapText="1"/>
    </xf>
    <xf numFmtId="0" fontId="73" fillId="0" borderId="38" xfId="0" applyFont="1" applyFill="1" applyBorder="1" applyAlignment="1">
      <alignment/>
    </xf>
    <xf numFmtId="187" fontId="6" fillId="0" borderId="10" xfId="0" applyNumberFormat="1" applyFont="1" applyBorder="1" applyAlignment="1">
      <alignment vertical="top"/>
    </xf>
    <xf numFmtId="0" fontId="42" fillId="33" borderId="10" xfId="0" applyFont="1" applyFill="1" applyBorder="1" applyAlignment="1">
      <alignment vertical="top"/>
    </xf>
    <xf numFmtId="43" fontId="42" fillId="33" borderId="10" xfId="0" applyNumberFormat="1" applyFont="1" applyFill="1" applyBorder="1" applyAlignment="1">
      <alignment vertical="top"/>
    </xf>
    <xf numFmtId="39" fontId="42" fillId="33" borderId="10" xfId="0" applyNumberFormat="1" applyFont="1" applyFill="1" applyBorder="1" applyAlignment="1">
      <alignment vertical="top"/>
    </xf>
    <xf numFmtId="10" fontId="41" fillId="40" borderId="10" xfId="69" applyNumberFormat="1" applyFont="1" applyFill="1" applyBorder="1" applyAlignment="1">
      <alignment horizontal="right" wrapText="1"/>
    </xf>
    <xf numFmtId="186" fontId="41" fillId="40" borderId="39" xfId="0" applyNumberFormat="1" applyFont="1" applyFill="1" applyBorder="1" applyAlignment="1">
      <alignment horizontal="right" wrapText="1"/>
    </xf>
    <xf numFmtId="0" fontId="7" fillId="37" borderId="10" xfId="0" applyFont="1" applyFill="1" applyBorder="1" applyAlignment="1">
      <alignment vertical="top"/>
    </xf>
    <xf numFmtId="0" fontId="6" fillId="0" borderId="3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10" fontId="7" fillId="0" borderId="31" xfId="69" applyNumberFormat="1" applyFont="1" applyFill="1" applyBorder="1" applyAlignment="1">
      <alignment vertical="top"/>
    </xf>
    <xf numFmtId="185" fontId="6" fillId="0" borderId="0" xfId="44" applyNumberFormat="1" applyFont="1" applyFill="1" applyBorder="1" applyAlignment="1">
      <alignment horizontal="right"/>
    </xf>
    <xf numFmtId="185" fontId="6" fillId="0" borderId="31" xfId="44" applyNumberFormat="1" applyFont="1" applyFill="1" applyBorder="1" applyAlignment="1">
      <alignment/>
    </xf>
    <xf numFmtId="39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185" fontId="6" fillId="0" borderId="0" xfId="44" applyNumberFormat="1" applyFont="1" applyBorder="1" applyAlignment="1">
      <alignment vertical="top"/>
    </xf>
    <xf numFmtId="0" fontId="7" fillId="37" borderId="44" xfId="0" applyFont="1" applyFill="1" applyBorder="1" applyAlignment="1">
      <alignment horizontal="center" vertical="top" wrapText="1"/>
    </xf>
    <xf numFmtId="0" fontId="7" fillId="37" borderId="27" xfId="0" applyFont="1" applyFill="1" applyBorder="1" applyAlignment="1">
      <alignment horizontal="center" vertical="top" wrapText="1"/>
    </xf>
    <xf numFmtId="0" fontId="7" fillId="37" borderId="28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7" fillId="37" borderId="45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vertical="top"/>
    </xf>
    <xf numFmtId="39" fontId="42" fillId="39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top"/>
    </xf>
    <xf numFmtId="185" fontId="42" fillId="39" borderId="10" xfId="44" applyNumberFormat="1" applyFont="1" applyFill="1" applyBorder="1" applyAlignment="1">
      <alignment vertical="top"/>
    </xf>
    <xf numFmtId="39" fontId="7" fillId="37" borderId="10" xfId="0" applyNumberFormat="1" applyFont="1" applyFill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4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185" fontId="6" fillId="0" borderId="27" xfId="44" applyNumberFormat="1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45" xfId="0" applyFont="1" applyBorder="1" applyAlignment="1">
      <alignment/>
    </xf>
    <xf numFmtId="4" fontId="6" fillId="38" borderId="31" xfId="0" applyNumberFormat="1" applyFont="1" applyFill="1" applyBorder="1" applyAlignment="1">
      <alignment vertical="top"/>
    </xf>
    <xf numFmtId="4" fontId="6" fillId="0" borderId="31" xfId="0" applyNumberFormat="1" applyFont="1" applyBorder="1" applyAlignment="1">
      <alignment vertical="top"/>
    </xf>
    <xf numFmtId="0" fontId="20" fillId="0" borderId="49" xfId="0" applyFont="1" applyBorder="1" applyAlignment="1">
      <alignment horizontal="right" wrapText="1"/>
    </xf>
    <xf numFmtId="0" fontId="20" fillId="39" borderId="50" xfId="0" applyFont="1" applyFill="1" applyBorder="1" applyAlignment="1">
      <alignment horizontal="right" wrapText="1"/>
    </xf>
    <xf numFmtId="4" fontId="72" fillId="0" borderId="0" xfId="62" applyNumberFormat="1" applyFont="1" applyBorder="1">
      <alignment/>
      <protection/>
    </xf>
    <xf numFmtId="0" fontId="74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185" fontId="74" fillId="0" borderId="0" xfId="44" applyNumberFormat="1" applyFont="1" applyBorder="1" applyAlignment="1">
      <alignment/>
    </xf>
    <xf numFmtId="185" fontId="74" fillId="0" borderId="31" xfId="44" applyNumberFormat="1" applyFont="1" applyBorder="1" applyAlignment="1">
      <alignment/>
    </xf>
    <xf numFmtId="39" fontId="50" fillId="0" borderId="0" xfId="0" applyNumberFormat="1" applyFont="1" applyBorder="1" applyAlignment="1">
      <alignment vertical="top"/>
    </xf>
    <xf numFmtId="39" fontId="74" fillId="0" borderId="0" xfId="0" applyNumberFormat="1" applyFont="1" applyBorder="1" applyAlignment="1">
      <alignment vertical="top"/>
    </xf>
    <xf numFmtId="185" fontId="72" fillId="0" borderId="31" xfId="44" applyNumberFormat="1" applyFont="1" applyBorder="1" applyAlignment="1">
      <alignment/>
    </xf>
    <xf numFmtId="0" fontId="6" fillId="0" borderId="51" xfId="0" applyFont="1" applyBorder="1" applyAlignment="1">
      <alignment vertical="top"/>
    </xf>
    <xf numFmtId="4" fontId="20" fillId="0" borderId="52" xfId="0" applyNumberFormat="1" applyFont="1" applyBorder="1" applyAlignment="1">
      <alignment horizontal="right" wrapText="1"/>
    </xf>
    <xf numFmtId="186" fontId="20" fillId="0" borderId="52" xfId="0" applyNumberFormat="1" applyFont="1" applyBorder="1" applyAlignment="1">
      <alignment horizontal="right" wrapText="1"/>
    </xf>
    <xf numFmtId="10" fontId="0" fillId="0" borderId="48" xfId="0" applyNumberFormat="1" applyBorder="1" applyAlignment="1">
      <alignment/>
    </xf>
    <xf numFmtId="0" fontId="20" fillId="0" borderId="52" xfId="0" applyFont="1" applyBorder="1" applyAlignment="1">
      <alignment horizontal="right" wrapText="1"/>
    </xf>
    <xf numFmtId="4" fontId="20" fillId="39" borderId="52" xfId="0" applyNumberFormat="1" applyFont="1" applyFill="1" applyBorder="1" applyAlignment="1">
      <alignment horizontal="right" wrapText="1"/>
    </xf>
    <xf numFmtId="10" fontId="42" fillId="0" borderId="48" xfId="0" applyNumberFormat="1" applyFont="1" applyBorder="1" applyAlignment="1">
      <alignment vertical="top"/>
    </xf>
    <xf numFmtId="10" fontId="6" fillId="0" borderId="48" xfId="0" applyNumberFormat="1" applyFont="1" applyBorder="1" applyAlignment="1">
      <alignment vertical="top"/>
    </xf>
    <xf numFmtId="10" fontId="0" fillId="0" borderId="51" xfId="0" applyNumberFormat="1" applyBorder="1" applyAlignment="1">
      <alignment/>
    </xf>
    <xf numFmtId="186" fontId="41" fillId="39" borderId="48" xfId="0" applyNumberFormat="1" applyFont="1" applyFill="1" applyBorder="1" applyAlignment="1">
      <alignment horizontal="right" wrapText="1"/>
    </xf>
    <xf numFmtId="186" fontId="6" fillId="0" borderId="48" xfId="0" applyNumberFormat="1" applyFont="1" applyBorder="1" applyAlignment="1">
      <alignment horizontal="right" wrapText="1"/>
    </xf>
    <xf numFmtId="186" fontId="71" fillId="38" borderId="48" xfId="0" applyNumberFormat="1" applyFont="1" applyFill="1" applyBorder="1" applyAlignment="1">
      <alignment horizontal="right" wrapText="1"/>
    </xf>
    <xf numFmtId="0" fontId="7" fillId="37" borderId="44" xfId="0" applyFont="1" applyFill="1" applyBorder="1" applyAlignment="1">
      <alignment horizontal="center" vertical="center" wrapText="1"/>
    </xf>
    <xf numFmtId="39" fontId="42" fillId="0" borderId="10" xfId="0" applyNumberFormat="1" applyFont="1" applyBorder="1" applyAlignment="1">
      <alignment/>
    </xf>
    <xf numFmtId="10" fontId="42" fillId="0" borderId="10" xfId="0" applyNumberFormat="1" applyFont="1" applyBorder="1" applyAlignment="1">
      <alignment/>
    </xf>
    <xf numFmtId="171" fontId="42" fillId="0" borderId="10" xfId="44" applyFont="1" applyFill="1" applyBorder="1" applyAlignment="1">
      <alignment/>
    </xf>
    <xf numFmtId="10" fontId="42" fillId="0" borderId="10" xfId="44" applyNumberFormat="1" applyFont="1" applyFill="1" applyBorder="1" applyAlignment="1">
      <alignment/>
    </xf>
    <xf numFmtId="43" fontId="42" fillId="39" borderId="10" xfId="0" applyNumberFormat="1" applyFont="1" applyFill="1" applyBorder="1" applyAlignment="1">
      <alignment/>
    </xf>
    <xf numFmtId="189" fontId="6" fillId="0" borderId="0" xfId="60" applyNumberFormat="1" applyFont="1" applyFill="1" applyBorder="1" applyAlignment="1">
      <alignment horizontal="right" vertical="top"/>
      <protection/>
    </xf>
    <xf numFmtId="191" fontId="74" fillId="0" borderId="0" xfId="63" applyNumberFormat="1" applyFont="1" applyBorder="1">
      <alignment/>
      <protection/>
    </xf>
    <xf numFmtId="191" fontId="74" fillId="0" borderId="0" xfId="63" applyNumberFormat="1" applyFont="1" applyFill="1" applyBorder="1">
      <alignment/>
      <protection/>
    </xf>
    <xf numFmtId="0" fontId="6" fillId="0" borderId="0" xfId="60" applyFont="1" applyBorder="1" applyAlignment="1">
      <alignment horizontal="right" vertical="top"/>
      <protection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39" borderId="10" xfId="0" applyFont="1" applyFill="1" applyBorder="1" applyAlignment="1">
      <alignment/>
    </xf>
    <xf numFmtId="43" fontId="6" fillId="0" borderId="31" xfId="60" applyNumberFormat="1" applyFont="1" applyBorder="1">
      <alignment/>
      <protection/>
    </xf>
    <xf numFmtId="4" fontId="0" fillId="38" borderId="28" xfId="0" applyNumberFormat="1" applyFill="1" applyBorder="1" applyAlignment="1">
      <alignment/>
    </xf>
    <xf numFmtId="4" fontId="0" fillId="38" borderId="31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10" fontId="42" fillId="0" borderId="48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10" fontId="20" fillId="0" borderId="52" xfId="69" applyNumberFormat="1" applyFont="1" applyFill="1" applyBorder="1" applyAlignment="1">
      <alignment horizontal="right" wrapText="1"/>
    </xf>
    <xf numFmtId="10" fontId="42" fillId="0" borderId="48" xfId="44" applyNumberFormat="1" applyFont="1" applyFill="1" applyBorder="1" applyAlignment="1">
      <alignment/>
    </xf>
    <xf numFmtId="0" fontId="6" fillId="0" borderId="51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Unaudited Half Yrly - MSIM Copy" xfId="64"/>
    <cellStyle name="Normal_XDO_METADATA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ill>
        <patternFill>
          <bgColor indexed="13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3305175</xdr:colOff>
      <xdr:row>0</xdr:row>
      <xdr:rowOff>38100</xdr:rowOff>
    </xdr:from>
    <xdr:to>
      <xdr:col>3</xdr:col>
      <xdr:colOff>1066800</xdr:colOff>
      <xdr:row>3</xdr:row>
      <xdr:rowOff>9525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8100"/>
          <a:ext cx="3800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0</xdr:rowOff>
    </xdr:from>
    <xdr:to>
      <xdr:col>4</xdr:col>
      <xdr:colOff>590550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3838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3</xdr:col>
      <xdr:colOff>1038225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3810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3905250</xdr:colOff>
      <xdr:row>0</xdr:row>
      <xdr:rowOff>0</xdr:rowOff>
    </xdr:from>
    <xdr:to>
      <xdr:col>5</xdr:col>
      <xdr:colOff>76200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428625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2</xdr:col>
      <xdr:colOff>771525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3</xdr:col>
      <xdr:colOff>76200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58">
      <selection activeCell="D71" sqref="D71"/>
    </sheetView>
  </sheetViews>
  <sheetFormatPr defaultColWidth="9.140625" defaultRowHeight="15"/>
  <cols>
    <col min="1" max="1" width="7.57421875" style="68" customWidth="1"/>
    <col min="2" max="2" width="64.8515625" style="68" customWidth="1"/>
    <col min="3" max="3" width="25.7109375" style="68" customWidth="1"/>
    <col min="4" max="4" width="16.28125" style="68" customWidth="1"/>
    <col min="5" max="5" width="16.7109375" style="68" customWidth="1"/>
    <col min="6" max="6" width="17.8515625" style="68" customWidth="1"/>
    <col min="7" max="8" width="14.7109375" style="68" customWidth="1"/>
  </cols>
  <sheetData>
    <row r="1" ht="15.75">
      <c r="E1" s="69"/>
    </row>
    <row r="2" ht="15.75">
      <c r="E2" s="69"/>
    </row>
    <row r="3" ht="15.75">
      <c r="E3" s="69"/>
    </row>
    <row r="4" ht="15.75">
      <c r="E4" s="69"/>
    </row>
    <row r="5" spans="1:5" ht="16.5" thickBot="1">
      <c r="A5" s="68" t="s">
        <v>11</v>
      </c>
      <c r="E5" s="69"/>
    </row>
    <row r="6" spans="1:8" ht="15.75">
      <c r="A6" s="70" t="s">
        <v>106</v>
      </c>
      <c r="B6" s="71"/>
      <c r="C6" s="71"/>
      <c r="D6" s="71"/>
      <c r="E6" s="71"/>
      <c r="F6" s="71"/>
      <c r="G6" s="72"/>
      <c r="H6" s="73"/>
    </row>
    <row r="7" spans="1:8" ht="15.75">
      <c r="A7" s="74" t="s">
        <v>107</v>
      </c>
      <c r="B7" s="75"/>
      <c r="C7" s="75"/>
      <c r="D7" s="75"/>
      <c r="E7" s="75"/>
      <c r="F7" s="75"/>
      <c r="G7" s="76"/>
      <c r="H7" s="77"/>
    </row>
    <row r="8" spans="1:8" ht="15.75">
      <c r="A8" s="78" t="s">
        <v>108</v>
      </c>
      <c r="B8" s="79"/>
      <c r="C8" s="79"/>
      <c r="D8" s="79"/>
      <c r="E8" s="79"/>
      <c r="F8" s="79"/>
      <c r="G8" s="80"/>
      <c r="H8" s="81"/>
    </row>
    <row r="9" spans="1:8" ht="15.75">
      <c r="A9" s="82"/>
      <c r="B9" s="83"/>
      <c r="C9" s="83"/>
      <c r="D9" s="83"/>
      <c r="E9" s="83"/>
      <c r="F9" s="83"/>
      <c r="G9" s="84"/>
      <c r="H9" s="85"/>
    </row>
    <row r="10" spans="1:8" ht="15.75">
      <c r="A10" s="86" t="s">
        <v>13</v>
      </c>
      <c r="B10" s="87" t="s">
        <v>14</v>
      </c>
      <c r="C10" s="87" t="s">
        <v>109</v>
      </c>
      <c r="D10" s="88" t="s">
        <v>15</v>
      </c>
      <c r="E10" s="87" t="s">
        <v>16</v>
      </c>
      <c r="F10" s="89" t="s">
        <v>17</v>
      </c>
      <c r="G10" s="90" t="s">
        <v>18</v>
      </c>
      <c r="H10" s="91" t="s">
        <v>110</v>
      </c>
    </row>
    <row r="11" spans="1:8" ht="15.75">
      <c r="A11" s="86"/>
      <c r="B11" s="87"/>
      <c r="C11" s="87"/>
      <c r="D11" s="88"/>
      <c r="E11" s="87"/>
      <c r="F11" s="89" t="s">
        <v>111</v>
      </c>
      <c r="G11" s="90"/>
      <c r="H11" s="91"/>
    </row>
    <row r="12" spans="1:8" ht="15">
      <c r="A12" s="92"/>
      <c r="B12" s="47" t="s">
        <v>104</v>
      </c>
      <c r="C12" s="43"/>
      <c r="D12" s="43"/>
      <c r="E12" s="44"/>
      <c r="F12" s="44"/>
      <c r="G12" s="93"/>
      <c r="H12" s="94"/>
    </row>
    <row r="13" spans="1:8" ht="15">
      <c r="A13" s="92">
        <v>1</v>
      </c>
      <c r="B13" s="43" t="s">
        <v>27</v>
      </c>
      <c r="C13" s="43" t="s">
        <v>112</v>
      </c>
      <c r="D13" s="43" t="s">
        <v>63</v>
      </c>
      <c r="E13" s="44">
        <v>1400</v>
      </c>
      <c r="F13" s="44">
        <v>14726.9289726</v>
      </c>
      <c r="G13" s="95">
        <v>0.2442</v>
      </c>
      <c r="H13" s="96" t="s">
        <v>113</v>
      </c>
    </row>
    <row r="14" spans="1:8" ht="15">
      <c r="A14" s="92">
        <v>2</v>
      </c>
      <c r="B14" s="43" t="s">
        <v>59</v>
      </c>
      <c r="C14" s="43" t="s">
        <v>114</v>
      </c>
      <c r="D14" s="43" t="s">
        <v>61</v>
      </c>
      <c r="E14" s="44">
        <v>490</v>
      </c>
      <c r="F14" s="44">
        <v>2500</v>
      </c>
      <c r="G14" s="95">
        <v>0.0414</v>
      </c>
      <c r="H14" s="96" t="s">
        <v>115</v>
      </c>
    </row>
    <row r="15" spans="1:8" ht="15">
      <c r="A15" s="92">
        <v>3</v>
      </c>
      <c r="B15" s="43" t="s">
        <v>59</v>
      </c>
      <c r="C15" s="43" t="s">
        <v>114</v>
      </c>
      <c r="D15" s="43" t="s">
        <v>60</v>
      </c>
      <c r="E15" s="44">
        <v>250</v>
      </c>
      <c r="F15" s="44">
        <v>2500</v>
      </c>
      <c r="G15" s="95">
        <v>0.0414</v>
      </c>
      <c r="H15" s="96" t="s">
        <v>115</v>
      </c>
    </row>
    <row r="16" spans="1:8" ht="15">
      <c r="A16" s="92">
        <v>4</v>
      </c>
      <c r="B16" s="43" t="s">
        <v>41</v>
      </c>
      <c r="C16" s="43" t="s">
        <v>116</v>
      </c>
      <c r="D16" s="43" t="s">
        <v>62</v>
      </c>
      <c r="E16" s="44">
        <v>480</v>
      </c>
      <c r="F16" s="44">
        <v>1600</v>
      </c>
      <c r="G16" s="95">
        <v>0.0265</v>
      </c>
      <c r="H16" s="96" t="s">
        <v>117</v>
      </c>
    </row>
    <row r="17" spans="1:8" ht="15">
      <c r="A17" s="92"/>
      <c r="B17" s="43"/>
      <c r="C17" s="43"/>
      <c r="D17" s="43"/>
      <c r="E17" s="44"/>
      <c r="F17" s="44"/>
      <c r="G17" s="97"/>
      <c r="H17" s="94"/>
    </row>
    <row r="18" spans="1:8" ht="15">
      <c r="A18" s="92"/>
      <c r="B18" s="47" t="s">
        <v>118</v>
      </c>
      <c r="C18" s="43"/>
      <c r="D18" s="43"/>
      <c r="E18" s="43"/>
      <c r="F18" s="43"/>
      <c r="G18" s="98"/>
      <c r="H18" s="99"/>
    </row>
    <row r="19" spans="1:8" ht="15">
      <c r="A19" s="92">
        <v>5</v>
      </c>
      <c r="B19" s="43" t="s">
        <v>64</v>
      </c>
      <c r="C19" s="43" t="s">
        <v>119</v>
      </c>
      <c r="D19" s="43" t="s">
        <v>65</v>
      </c>
      <c r="E19" s="44">
        <v>750</v>
      </c>
      <c r="F19" s="44">
        <v>7500</v>
      </c>
      <c r="G19" s="95">
        <v>0.1243</v>
      </c>
      <c r="H19" s="96" t="s">
        <v>120</v>
      </c>
    </row>
    <row r="20" spans="1:8" ht="15">
      <c r="A20" s="92">
        <v>6</v>
      </c>
      <c r="B20" s="43" t="s">
        <v>69</v>
      </c>
      <c r="C20" s="43" t="s">
        <v>121</v>
      </c>
      <c r="D20" s="43" t="s">
        <v>70</v>
      </c>
      <c r="E20" s="44">
        <v>750</v>
      </c>
      <c r="F20" s="44">
        <v>5000</v>
      </c>
      <c r="G20" s="95">
        <v>0.0829</v>
      </c>
      <c r="H20" s="96" t="s">
        <v>122</v>
      </c>
    </row>
    <row r="21" spans="1:8" ht="15">
      <c r="A21" s="92">
        <v>7</v>
      </c>
      <c r="B21" s="43" t="s">
        <v>47</v>
      </c>
      <c r="C21" s="43" t="s">
        <v>114</v>
      </c>
      <c r="D21" s="43" t="s">
        <v>68</v>
      </c>
      <c r="E21" s="44">
        <v>500</v>
      </c>
      <c r="F21" s="44">
        <v>5000</v>
      </c>
      <c r="G21" s="95">
        <v>0.0829</v>
      </c>
      <c r="H21" s="96" t="s">
        <v>123</v>
      </c>
    </row>
    <row r="22" spans="1:8" ht="15">
      <c r="A22" s="92">
        <v>8</v>
      </c>
      <c r="B22" s="43" t="s">
        <v>66</v>
      </c>
      <c r="C22" s="43" t="s">
        <v>124</v>
      </c>
      <c r="D22" s="43" t="s">
        <v>67</v>
      </c>
      <c r="E22" s="44">
        <v>500</v>
      </c>
      <c r="F22" s="44">
        <v>5000</v>
      </c>
      <c r="G22" s="95">
        <v>0.0829</v>
      </c>
      <c r="H22" s="96" t="s">
        <v>115</v>
      </c>
    </row>
    <row r="23" spans="1:8" ht="15">
      <c r="A23" s="92">
        <v>9</v>
      </c>
      <c r="B23" s="43" t="s">
        <v>45</v>
      </c>
      <c r="C23" s="43" t="s">
        <v>125</v>
      </c>
      <c r="D23" s="43" t="s">
        <v>71</v>
      </c>
      <c r="E23" s="44">
        <v>80</v>
      </c>
      <c r="F23" s="44">
        <v>800</v>
      </c>
      <c r="G23" s="95">
        <v>0.0133</v>
      </c>
      <c r="H23" s="96" t="s">
        <v>126</v>
      </c>
    </row>
    <row r="24" spans="1:8" ht="15">
      <c r="A24" s="92"/>
      <c r="B24" s="43"/>
      <c r="C24" s="43"/>
      <c r="D24" s="43"/>
      <c r="E24" s="44"/>
      <c r="F24" s="44"/>
      <c r="G24" s="100"/>
      <c r="H24" s="94"/>
    </row>
    <row r="25" spans="1:8" ht="15">
      <c r="A25" s="92"/>
      <c r="B25" s="47" t="s">
        <v>105</v>
      </c>
      <c r="C25" s="43"/>
      <c r="D25" s="43"/>
      <c r="E25" s="44"/>
      <c r="F25" s="44"/>
      <c r="G25" s="100"/>
      <c r="H25" s="94"/>
    </row>
    <row r="26" spans="1:8" ht="15">
      <c r="A26" s="92">
        <v>10</v>
      </c>
      <c r="B26" s="43" t="s">
        <v>57</v>
      </c>
      <c r="C26" s="43" t="s">
        <v>127</v>
      </c>
      <c r="D26" s="43" t="s">
        <v>58</v>
      </c>
      <c r="E26" s="44">
        <v>2000</v>
      </c>
      <c r="F26" s="44">
        <v>9935.7055738</v>
      </c>
      <c r="G26" s="95">
        <v>0.16472544413233847</v>
      </c>
      <c r="H26" s="101">
        <v>0.085</v>
      </c>
    </row>
    <row r="27" spans="1:8" ht="15">
      <c r="A27" s="92"/>
      <c r="B27" s="43"/>
      <c r="C27" s="43"/>
      <c r="D27" s="43"/>
      <c r="E27" s="44"/>
      <c r="F27" s="44"/>
      <c r="G27" s="95"/>
      <c r="H27" s="102"/>
    </row>
    <row r="28" spans="1:8" ht="15">
      <c r="A28" s="103"/>
      <c r="B28" s="104" t="s">
        <v>32</v>
      </c>
      <c r="C28" s="105"/>
      <c r="D28" s="105"/>
      <c r="E28" s="106"/>
      <c r="F28" s="106">
        <f>SUM(F12:F26)</f>
        <v>54562.6345464</v>
      </c>
      <c r="G28" s="107">
        <v>0.9046</v>
      </c>
      <c r="H28" s="108"/>
    </row>
    <row r="29" spans="1:8" ht="15.75">
      <c r="A29" s="109"/>
      <c r="B29" s="110" t="s">
        <v>128</v>
      </c>
      <c r="C29" s="111"/>
      <c r="D29" s="111"/>
      <c r="E29" s="111"/>
      <c r="F29" s="112"/>
      <c r="G29" s="113"/>
      <c r="H29" s="114"/>
    </row>
    <row r="30" spans="1:8" ht="15.75">
      <c r="A30" s="109"/>
      <c r="B30" s="111" t="s">
        <v>129</v>
      </c>
      <c r="C30" s="115"/>
      <c r="D30" s="115"/>
      <c r="E30" s="115"/>
      <c r="F30" s="44">
        <v>5743.6345523</v>
      </c>
      <c r="G30" s="95">
        <v>0.0952</v>
      </c>
      <c r="H30" s="116">
        <v>0.06816380285152099</v>
      </c>
    </row>
    <row r="31" spans="1:8" ht="15.75">
      <c r="A31" s="109"/>
      <c r="B31" s="117" t="s">
        <v>32</v>
      </c>
      <c r="C31" s="117"/>
      <c r="D31" s="117"/>
      <c r="E31" s="117"/>
      <c r="F31" s="118">
        <f>SUM(F30:F30)</f>
        <v>5743.6345523</v>
      </c>
      <c r="G31" s="119">
        <f>F31/F40</f>
        <v>0.0952245158166064</v>
      </c>
      <c r="H31" s="120"/>
    </row>
    <row r="32" spans="1:8" ht="15.75">
      <c r="A32" s="109"/>
      <c r="B32" s="111"/>
      <c r="C32" s="111"/>
      <c r="D32" s="111"/>
      <c r="E32" s="111"/>
      <c r="F32" s="112"/>
      <c r="G32" s="113"/>
      <c r="H32" s="114"/>
    </row>
    <row r="33" spans="1:8" ht="15.75">
      <c r="A33" s="109"/>
      <c r="B33" s="110" t="s">
        <v>130</v>
      </c>
      <c r="C33" s="111"/>
      <c r="D33" s="111"/>
      <c r="E33" s="121"/>
      <c r="F33" s="112">
        <v>33.5758694</v>
      </c>
      <c r="G33" s="122">
        <f>F33/F40</f>
        <v>0.0005566590070491681</v>
      </c>
      <c r="H33" s="123"/>
    </row>
    <row r="34" spans="1:8" ht="15.75">
      <c r="A34" s="109"/>
      <c r="B34" s="117" t="s">
        <v>32</v>
      </c>
      <c r="C34" s="117"/>
      <c r="D34" s="117"/>
      <c r="E34" s="124" t="s">
        <v>131</v>
      </c>
      <c r="F34" s="125">
        <f>F33</f>
        <v>33.5758694</v>
      </c>
      <c r="G34" s="119">
        <f>F34/F40</f>
        <v>0.0005566590070491681</v>
      </c>
      <c r="H34" s="120"/>
    </row>
    <row r="35" spans="1:8" ht="15.75">
      <c r="A35" s="109"/>
      <c r="B35" s="111"/>
      <c r="C35" s="111"/>
      <c r="D35" s="111"/>
      <c r="E35" s="111"/>
      <c r="F35" s="112"/>
      <c r="G35" s="113"/>
      <c r="H35" s="114"/>
    </row>
    <row r="36" spans="1:8" ht="15.75">
      <c r="A36" s="109"/>
      <c r="B36" s="110" t="s">
        <v>132</v>
      </c>
      <c r="C36" s="111"/>
      <c r="D36" s="111"/>
      <c r="E36" s="111"/>
      <c r="F36" s="112"/>
      <c r="G36" s="113"/>
      <c r="H36" s="114"/>
    </row>
    <row r="37" spans="1:8" ht="15.75">
      <c r="A37" s="109">
        <v>1</v>
      </c>
      <c r="B37" s="111" t="s">
        <v>133</v>
      </c>
      <c r="C37" s="111"/>
      <c r="D37" s="111"/>
      <c r="E37" s="126"/>
      <c r="F37" s="112">
        <v>-92.88</v>
      </c>
      <c r="G37" s="122">
        <f>F37/F40</f>
        <v>-0.001539870433696848</v>
      </c>
      <c r="H37" s="123"/>
    </row>
    <row r="38" spans="1:8" ht="15.75">
      <c r="A38" s="109">
        <v>2</v>
      </c>
      <c r="B38" s="111" t="s">
        <v>134</v>
      </c>
      <c r="C38" s="111"/>
      <c r="D38" s="111"/>
      <c r="E38" s="126"/>
      <c r="F38" s="112">
        <v>69.79</v>
      </c>
      <c r="G38" s="122">
        <f>F38/F40</f>
        <v>0.0011570581133473626</v>
      </c>
      <c r="H38" s="123"/>
    </row>
    <row r="39" spans="1:8" ht="15.75">
      <c r="A39" s="109"/>
      <c r="B39" s="117" t="s">
        <v>32</v>
      </c>
      <c r="C39" s="117"/>
      <c r="D39" s="117"/>
      <c r="E39" s="127"/>
      <c r="F39" s="125">
        <f>F40-F34-F31-F28</f>
        <v>-23.081968099999358</v>
      </c>
      <c r="G39" s="119">
        <f>F39/F40</f>
        <v>-0.00038267915836264887</v>
      </c>
      <c r="H39" s="120"/>
    </row>
    <row r="40" spans="1:8" ht="15.75">
      <c r="A40" s="109"/>
      <c r="B40" s="128" t="s">
        <v>135</v>
      </c>
      <c r="C40" s="128"/>
      <c r="D40" s="128"/>
      <c r="E40" s="128"/>
      <c r="F40" s="129">
        <v>60316.763</v>
      </c>
      <c r="G40" s="130" t="s">
        <v>103</v>
      </c>
      <c r="H40" s="131"/>
    </row>
    <row r="41" spans="1:8" ht="15.75">
      <c r="A41" s="132"/>
      <c r="B41" s="133"/>
      <c r="C41" s="133"/>
      <c r="D41" s="133"/>
      <c r="E41" s="133"/>
      <c r="F41" s="134">
        <v>58043.721069399995</v>
      </c>
      <c r="G41" s="135"/>
      <c r="H41" s="136"/>
    </row>
    <row r="42" spans="1:8" ht="15.75">
      <c r="A42" s="132"/>
      <c r="B42" s="137" t="s">
        <v>136</v>
      </c>
      <c r="C42" s="138"/>
      <c r="D42" s="139"/>
      <c r="E42" s="139"/>
      <c r="F42" s="140"/>
      <c r="G42" s="141"/>
      <c r="H42" s="142"/>
    </row>
    <row r="43" spans="1:8" ht="78.75">
      <c r="A43" s="132"/>
      <c r="B43" s="143" t="s">
        <v>137</v>
      </c>
      <c r="C43" s="144" t="s">
        <v>138</v>
      </c>
      <c r="D43" s="139"/>
      <c r="E43" s="139"/>
      <c r="F43" s="145"/>
      <c r="G43" s="141"/>
      <c r="H43" s="142"/>
    </row>
    <row r="44" spans="1:8" ht="15.75">
      <c r="A44" s="132"/>
      <c r="B44" s="146" t="s">
        <v>139</v>
      </c>
      <c r="C44" s="147"/>
      <c r="D44" s="139"/>
      <c r="E44" s="139"/>
      <c r="F44" s="145"/>
      <c r="G44" s="141"/>
      <c r="H44" s="142"/>
    </row>
    <row r="45" spans="1:8" ht="15.75">
      <c r="A45" s="132"/>
      <c r="B45" s="148" t="s">
        <v>140</v>
      </c>
      <c r="C45" s="149">
        <v>2102569.0144</v>
      </c>
      <c r="D45" s="139"/>
      <c r="E45" s="139"/>
      <c r="F45" s="145"/>
      <c r="G45" s="141"/>
      <c r="H45" s="142"/>
    </row>
    <row r="46" spans="1:8" ht="15.75">
      <c r="A46" s="132"/>
      <c r="B46" s="150" t="s">
        <v>141</v>
      </c>
      <c r="C46" s="151">
        <v>2102569.0153</v>
      </c>
      <c r="D46" s="139"/>
      <c r="E46" s="139"/>
      <c r="F46" s="138"/>
      <c r="G46" s="141"/>
      <c r="H46" s="142"/>
    </row>
    <row r="47" spans="1:8" ht="15.75">
      <c r="A47" s="132"/>
      <c r="B47" s="152" t="s">
        <v>142</v>
      </c>
      <c r="C47" s="138"/>
      <c r="D47" s="139"/>
      <c r="E47" s="139"/>
      <c r="F47" s="138"/>
      <c r="G47" s="141"/>
      <c r="H47" s="142"/>
    </row>
    <row r="48" spans="1:8" ht="15.75">
      <c r="A48" s="132"/>
      <c r="B48" s="150" t="s">
        <v>140</v>
      </c>
      <c r="C48" s="151">
        <v>2185944.3803</v>
      </c>
      <c r="D48" s="139"/>
      <c r="E48" s="139"/>
      <c r="F48" s="138"/>
      <c r="G48" s="141"/>
      <c r="H48" s="142"/>
    </row>
    <row r="49" spans="1:8" ht="15.75">
      <c r="A49" s="132"/>
      <c r="B49" s="150" t="s">
        <v>141</v>
      </c>
      <c r="C49" s="151">
        <v>2185944.3903</v>
      </c>
      <c r="D49" s="139"/>
      <c r="E49" s="139"/>
      <c r="F49" s="138"/>
      <c r="G49" s="141"/>
      <c r="H49" s="142"/>
    </row>
    <row r="50" spans="1:8" ht="15.75">
      <c r="A50" s="132"/>
      <c r="B50" s="152" t="s">
        <v>143</v>
      </c>
      <c r="C50" s="153" t="s">
        <v>144</v>
      </c>
      <c r="D50" s="139"/>
      <c r="E50" s="139"/>
      <c r="F50" s="138"/>
      <c r="G50" s="141"/>
      <c r="H50" s="142"/>
    </row>
    <row r="51" spans="1:8" ht="15.75">
      <c r="A51" s="132"/>
      <c r="B51" s="152" t="s">
        <v>145</v>
      </c>
      <c r="C51" s="153" t="s">
        <v>144</v>
      </c>
      <c r="D51" s="139"/>
      <c r="E51" s="139"/>
      <c r="F51" s="138"/>
      <c r="G51" s="141"/>
      <c r="H51" s="142"/>
    </row>
    <row r="52" spans="1:8" ht="15.75">
      <c r="A52" s="132"/>
      <c r="B52" s="154" t="s">
        <v>146</v>
      </c>
      <c r="C52" s="153" t="s">
        <v>144</v>
      </c>
      <c r="D52" s="139"/>
      <c r="E52" s="139"/>
      <c r="F52" s="138"/>
      <c r="G52" s="141"/>
      <c r="H52" s="142"/>
    </row>
    <row r="53" spans="1:8" ht="15.75">
      <c r="A53" s="132"/>
      <c r="B53" s="146" t="s">
        <v>147</v>
      </c>
      <c r="C53" s="153" t="s">
        <v>144</v>
      </c>
      <c r="D53" s="139"/>
      <c r="E53" s="139"/>
      <c r="F53" s="138"/>
      <c r="G53" s="141"/>
      <c r="H53" s="142"/>
    </row>
    <row r="54" spans="1:8" ht="15.75">
      <c r="A54" s="132"/>
      <c r="B54" s="146" t="s">
        <v>148</v>
      </c>
      <c r="C54" s="155" t="s">
        <v>149</v>
      </c>
      <c r="D54" s="139"/>
      <c r="E54" s="139"/>
      <c r="F54" s="145"/>
      <c r="G54" s="141"/>
      <c r="H54" s="142"/>
    </row>
    <row r="55" spans="1:8" ht="15.75">
      <c r="A55" s="132"/>
      <c r="B55" s="146" t="s">
        <v>150</v>
      </c>
      <c r="C55" s="156" t="s">
        <v>144</v>
      </c>
      <c r="D55" s="139"/>
      <c r="E55" s="139"/>
      <c r="F55" s="138"/>
      <c r="G55" s="141"/>
      <c r="H55" s="142"/>
    </row>
    <row r="56" spans="1:8" ht="15.75">
      <c r="A56" s="132"/>
      <c r="B56" s="157" t="s">
        <v>151</v>
      </c>
      <c r="C56" s="158" t="s">
        <v>152</v>
      </c>
      <c r="D56" s="159"/>
      <c r="E56" s="159"/>
      <c r="F56" s="158" t="s">
        <v>132</v>
      </c>
      <c r="G56" s="160"/>
      <c r="H56" s="161"/>
    </row>
    <row r="57" spans="1:8" ht="15.75">
      <c r="A57" s="132"/>
      <c r="B57" s="162" t="s">
        <v>153</v>
      </c>
      <c r="C57" s="153" t="s">
        <v>144</v>
      </c>
      <c r="D57" s="159"/>
      <c r="E57" s="159"/>
      <c r="F57" s="153" t="s">
        <v>144</v>
      </c>
      <c r="G57" s="163"/>
      <c r="H57" s="164"/>
    </row>
    <row r="58" spans="1:8" ht="15.75">
      <c r="A58" s="132"/>
      <c r="B58" s="165" t="s">
        <v>154</v>
      </c>
      <c r="C58" s="165"/>
      <c r="D58" s="165"/>
      <c r="E58" s="165"/>
      <c r="F58" s="165"/>
      <c r="G58" s="166"/>
      <c r="H58" s="167"/>
    </row>
    <row r="59" spans="1:8" ht="15.75">
      <c r="A59" s="132"/>
      <c r="B59" s="165"/>
      <c r="C59" s="165"/>
      <c r="D59" s="165"/>
      <c r="E59" s="165"/>
      <c r="F59" s="165"/>
      <c r="G59" s="166"/>
      <c r="H59" s="167"/>
    </row>
    <row r="60" spans="1:8" ht="15.75">
      <c r="A60" s="132"/>
      <c r="B60" s="168" t="s">
        <v>155</v>
      </c>
      <c r="C60" s="138"/>
      <c r="D60" s="139"/>
      <c r="E60" s="139"/>
      <c r="F60" s="138"/>
      <c r="G60" s="141"/>
      <c r="H60" s="142"/>
    </row>
    <row r="61" spans="1:8" ht="15.75">
      <c r="A61" s="132"/>
      <c r="B61" s="133"/>
      <c r="C61" s="133"/>
      <c r="D61" s="133"/>
      <c r="E61" s="133"/>
      <c r="F61" s="134"/>
      <c r="G61" s="135"/>
      <c r="H61" s="136"/>
    </row>
    <row r="62" spans="1:8" ht="15.75">
      <c r="A62" s="132"/>
      <c r="B62" s="133"/>
      <c r="C62" s="133"/>
      <c r="D62" s="133"/>
      <c r="E62" s="133"/>
      <c r="F62" s="134"/>
      <c r="G62" s="135"/>
      <c r="H62" s="136"/>
    </row>
    <row r="63" spans="1:8" ht="15.75">
      <c r="A63" s="132"/>
      <c r="B63" s="169" t="s">
        <v>156</v>
      </c>
      <c r="C63" s="133"/>
      <c r="D63" s="133"/>
      <c r="E63" s="133"/>
      <c r="F63" s="134"/>
      <c r="G63" s="135"/>
      <c r="H63" s="136"/>
    </row>
    <row r="64" spans="1:8" ht="15.75">
      <c r="A64" s="132"/>
      <c r="B64" s="133"/>
      <c r="C64" s="133"/>
      <c r="D64" s="133"/>
      <c r="E64" s="133"/>
      <c r="F64" s="134"/>
      <c r="G64" s="135"/>
      <c r="H64" s="136"/>
    </row>
    <row r="65" spans="1:8" ht="38.25" customHeight="1" thickBot="1">
      <c r="A65" s="170" t="s">
        <v>157</v>
      </c>
      <c r="B65" s="171" t="s">
        <v>158</v>
      </c>
      <c r="C65" s="171"/>
      <c r="D65" s="171"/>
      <c r="E65" s="171"/>
      <c r="F65" s="171"/>
      <c r="G65" s="172"/>
      <c r="H65" s="173"/>
    </row>
    <row r="67" ht="15.75">
      <c r="F67" s="174"/>
    </row>
    <row r="68" ht="15.75">
      <c r="F68" s="174"/>
    </row>
  </sheetData>
  <sheetProtection/>
  <mergeCells count="11">
    <mergeCell ref="H10:H11"/>
    <mergeCell ref="B58:G59"/>
    <mergeCell ref="B65:G65"/>
    <mergeCell ref="A6:G6"/>
    <mergeCell ref="A7:G7"/>
    <mergeCell ref="A8:G8"/>
    <mergeCell ref="A10:A11"/>
    <mergeCell ref="B10:B11"/>
    <mergeCell ref="C10:C11"/>
    <mergeCell ref="E10:E11"/>
    <mergeCell ref="G10:G11"/>
  </mergeCells>
  <conditionalFormatting sqref="C48:C49">
    <cfRule type="cellIs" priority="4" dxfId="4" operator="equal" stopIfTrue="1">
      <formula>"TOTAL"</formula>
    </cfRule>
  </conditionalFormatting>
  <conditionalFormatting sqref="C28:D28">
    <cfRule type="cellIs" priority="3" dxfId="8" operator="lessThan" stopIfTrue="1">
      <formula>0</formula>
    </cfRule>
  </conditionalFormatting>
  <conditionalFormatting sqref="C45:C46">
    <cfRule type="cellIs" priority="2" dxfId="4" operator="equal" stopIfTrue="1">
      <formula>"TOTAL"</formula>
    </cfRule>
  </conditionalFormatting>
  <conditionalFormatting sqref="C43">
    <cfRule type="cellIs" priority="1" dxfId="4" operator="equal" stopIfTrue="1">
      <formula>"TOTAL"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13.28125" style="0" customWidth="1"/>
    <col min="4" max="4" width="15.7109375" style="0" customWidth="1"/>
    <col min="5" max="5" width="14.4218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8515625" style="0" customWidth="1"/>
  </cols>
  <sheetData>
    <row r="1" spans="1:9" ht="15">
      <c r="A1" s="63" t="s">
        <v>0</v>
      </c>
      <c r="B1" s="65" t="s">
        <v>79</v>
      </c>
      <c r="C1" s="66"/>
      <c r="D1" s="65" t="s">
        <v>80</v>
      </c>
      <c r="E1" s="66"/>
      <c r="F1" s="65" t="s">
        <v>81</v>
      </c>
      <c r="G1" s="66"/>
      <c r="H1" s="65" t="s">
        <v>82</v>
      </c>
      <c r="I1" s="66"/>
    </row>
    <row r="2" spans="1:9" ht="15">
      <c r="A2" s="64"/>
      <c r="B2" s="35" t="s">
        <v>83</v>
      </c>
      <c r="C2" s="35" t="s">
        <v>84</v>
      </c>
      <c r="D2" s="35" t="s">
        <v>83</v>
      </c>
      <c r="E2" s="35" t="s">
        <v>84</v>
      </c>
      <c r="F2" s="35" t="s">
        <v>83</v>
      </c>
      <c r="G2" s="35" t="s">
        <v>84</v>
      </c>
      <c r="H2" s="35" t="s">
        <v>83</v>
      </c>
      <c r="I2" s="35" t="s">
        <v>84</v>
      </c>
    </row>
    <row r="3" spans="1:9" ht="15">
      <c r="A3" s="36" t="s">
        <v>2</v>
      </c>
      <c r="B3" s="37">
        <v>0.21234474182128907</v>
      </c>
      <c r="C3" s="37">
        <v>0.08233985900878907</v>
      </c>
      <c r="D3" s="37">
        <v>0.13846168518066407</v>
      </c>
      <c r="E3" s="37">
        <v>0.054877853393554686</v>
      </c>
      <c r="F3" s="37">
        <v>0.04968605041503906</v>
      </c>
      <c r="G3" s="37">
        <v>0.07319984436035157</v>
      </c>
      <c r="H3" s="37">
        <v>0.08010444641113282</v>
      </c>
      <c r="I3" s="37">
        <v>0.08312187194824219</v>
      </c>
    </row>
    <row r="4" spans="1:9" ht="15">
      <c r="A4" s="36" t="s">
        <v>3</v>
      </c>
      <c r="B4" s="37">
        <v>0.4630123138427734</v>
      </c>
      <c r="C4" s="37">
        <v>0.08233985900878907</v>
      </c>
      <c r="D4" s="37">
        <v>0.15716133117675782</v>
      </c>
      <c r="E4" s="37">
        <v>0.054877853393554686</v>
      </c>
      <c r="F4" s="37">
        <v>0.029540634155273436</v>
      </c>
      <c r="G4" s="37">
        <v>0.07319984436035157</v>
      </c>
      <c r="H4" s="37">
        <v>0.0597</v>
      </c>
      <c r="I4" s="37">
        <v>0.07532081604003907</v>
      </c>
    </row>
    <row r="5" spans="1:9" ht="15">
      <c r="A5" s="36" t="s">
        <v>4</v>
      </c>
      <c r="B5" s="37">
        <v>0.20530281066894532</v>
      </c>
      <c r="C5" s="37">
        <v>0.08233985900878907</v>
      </c>
      <c r="D5" s="37">
        <v>0.11432991027832032</v>
      </c>
      <c r="E5" s="37">
        <v>0.054877853393554686</v>
      </c>
      <c r="F5" s="37">
        <v>0.0759</v>
      </c>
      <c r="G5" s="37">
        <v>0.07319984436035157</v>
      </c>
      <c r="H5" s="37">
        <v>0.0905</v>
      </c>
      <c r="I5" s="37">
        <v>0.07532081604003907</v>
      </c>
    </row>
    <row r="6" spans="1:9" ht="15">
      <c r="A6" s="36" t="s">
        <v>5</v>
      </c>
      <c r="B6" s="37">
        <v>0.10401496887207032</v>
      </c>
      <c r="C6" s="37">
        <v>0.08233985900878907</v>
      </c>
      <c r="D6" s="37">
        <v>0.08879432678222657</v>
      </c>
      <c r="E6" s="37">
        <v>0.054877853393554686</v>
      </c>
      <c r="F6" s="37">
        <v>0.07727012634277344</v>
      </c>
      <c r="G6" s="37">
        <v>0.07319984436035157</v>
      </c>
      <c r="H6" s="37">
        <v>0.08771095275878907</v>
      </c>
      <c r="I6" s="37">
        <v>0.07532081604003907</v>
      </c>
    </row>
    <row r="7" spans="1:9" ht="15">
      <c r="A7" s="36" t="s">
        <v>6</v>
      </c>
      <c r="B7" s="37">
        <v>0.16690406799316407</v>
      </c>
      <c r="C7" s="37">
        <v>0.08233985900878907</v>
      </c>
      <c r="D7" s="37">
        <v>0.08159217834472657</v>
      </c>
      <c r="E7" s="37">
        <v>0.054877853393554686</v>
      </c>
      <c r="F7" s="37">
        <v>0.07715187072753907</v>
      </c>
      <c r="G7" s="37">
        <v>0.07319984436035157</v>
      </c>
      <c r="H7" s="37">
        <v>0.08119544982910157</v>
      </c>
      <c r="I7" s="37">
        <v>0.07438621520996094</v>
      </c>
    </row>
    <row r="8" spans="1:9" ht="15">
      <c r="A8" s="67" t="s">
        <v>85</v>
      </c>
      <c r="B8" s="67"/>
      <c r="C8" s="67"/>
      <c r="D8" s="67"/>
      <c r="E8" s="67"/>
      <c r="F8" s="67"/>
      <c r="G8" s="67"/>
      <c r="H8" s="38"/>
      <c r="I8" s="38"/>
    </row>
    <row r="9" spans="1:9" ht="15">
      <c r="A9" s="61" t="s">
        <v>86</v>
      </c>
      <c r="B9" s="61"/>
      <c r="C9" s="61"/>
      <c r="D9" s="61"/>
      <c r="E9" s="61"/>
      <c r="F9" s="61"/>
      <c r="G9" s="61"/>
      <c r="H9" s="61"/>
      <c r="I9" s="61"/>
    </row>
    <row r="10" spans="1:9" ht="15.75" customHeight="1">
      <c r="A10" s="39" t="s">
        <v>87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40" t="s">
        <v>88</v>
      </c>
      <c r="B11" s="41"/>
      <c r="C11" s="41"/>
      <c r="D11" s="38"/>
      <c r="E11" s="38"/>
      <c r="F11" s="38"/>
      <c r="G11" s="38"/>
      <c r="H11" s="38"/>
      <c r="I11" s="38"/>
    </row>
    <row r="12" spans="1:9" ht="15">
      <c r="A12" s="40" t="s">
        <v>89</v>
      </c>
      <c r="B12" s="41"/>
      <c r="C12" s="41"/>
      <c r="D12" s="38"/>
      <c r="E12" s="38"/>
      <c r="F12" s="38"/>
      <c r="G12" s="38"/>
      <c r="H12" s="38"/>
      <c r="I12" s="38"/>
    </row>
    <row r="13" spans="1:9" ht="15">
      <c r="A13" s="62" t="s">
        <v>90</v>
      </c>
      <c r="B13" s="62"/>
      <c r="C13" s="62"/>
      <c r="D13" s="62"/>
      <c r="E13" s="62"/>
      <c r="F13" s="62"/>
      <c r="G13" s="62"/>
      <c r="H13" s="62"/>
      <c r="I13" s="62"/>
    </row>
  </sheetData>
  <sheetProtection/>
  <mergeCells count="8">
    <mergeCell ref="A9:I9"/>
    <mergeCell ref="A13:I13"/>
    <mergeCell ref="A1:A2"/>
    <mergeCell ref="B1:C1"/>
    <mergeCell ref="D1:E1"/>
    <mergeCell ref="F1:G1"/>
    <mergeCell ref="H1:I1"/>
    <mergeCell ref="A8:G8"/>
  </mergeCells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0</v>
      </c>
      <c r="B1" s="34" t="s">
        <v>1</v>
      </c>
    </row>
    <row r="2" spans="1:2" ht="15">
      <c r="A2" t="s">
        <v>2</v>
      </c>
      <c r="B2">
        <v>1.17</v>
      </c>
    </row>
    <row r="3" spans="1:2" ht="15">
      <c r="A3" t="s">
        <v>3</v>
      </c>
      <c r="B3">
        <v>1.17</v>
      </c>
    </row>
    <row r="4" spans="1:2" ht="15">
      <c r="A4" t="s">
        <v>4</v>
      </c>
      <c r="B4">
        <v>1.17</v>
      </c>
    </row>
    <row r="5" spans="1:2" ht="15">
      <c r="A5" t="s">
        <v>5</v>
      </c>
      <c r="B5">
        <v>1.17</v>
      </c>
    </row>
    <row r="6" spans="1:2" ht="15">
      <c r="A6" t="s">
        <v>6</v>
      </c>
      <c r="B6">
        <v>1.17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91</v>
      </c>
      <c r="B1" s="2"/>
    </row>
    <row r="2" spans="1:2" ht="15.75" customHeight="1">
      <c r="A2" s="1" t="s">
        <v>92</v>
      </c>
      <c r="B2" s="5"/>
    </row>
    <row r="3" spans="1:2" ht="15">
      <c r="A3" s="1" t="s">
        <v>93</v>
      </c>
      <c r="B3" s="2"/>
    </row>
    <row r="4" spans="1:2" ht="15">
      <c r="A4" s="1" t="s">
        <v>94</v>
      </c>
      <c r="B4" s="6"/>
    </row>
    <row r="5" spans="1:2" ht="15">
      <c r="A5" s="1" t="s">
        <v>95</v>
      </c>
      <c r="B5" s="6" t="s">
        <v>96</v>
      </c>
    </row>
    <row r="6" spans="1:2" ht="15">
      <c r="A6" s="1" t="s">
        <v>97</v>
      </c>
      <c r="B6" s="6"/>
    </row>
    <row r="7" spans="1:2" ht="15">
      <c r="A7" s="1" t="s">
        <v>98</v>
      </c>
      <c r="B7" s="7"/>
    </row>
    <row r="8" spans="1:2" ht="15">
      <c r="A8" s="1" t="s">
        <v>99</v>
      </c>
      <c r="B8" s="2"/>
    </row>
    <row r="10" spans="1:2" ht="15">
      <c r="A10" s="3" t="s">
        <v>100</v>
      </c>
      <c r="B10" s="4"/>
    </row>
    <row r="13" ht="19.5" customHeight="1">
      <c r="B13" s="8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57"/>
  <sheetViews>
    <sheetView zoomScalePageLayoutView="0" workbookViewId="0" topLeftCell="A1">
      <selection activeCell="C11" sqref="C11:C12"/>
    </sheetView>
  </sheetViews>
  <sheetFormatPr defaultColWidth="9.140625" defaultRowHeight="15"/>
  <cols>
    <col min="1" max="1" width="7.57421875" style="68" customWidth="1"/>
    <col min="2" max="2" width="65.8515625" style="68" customWidth="1"/>
    <col min="3" max="3" width="23.8515625" style="68" customWidth="1"/>
    <col min="4" max="4" width="18.421875" style="68" customWidth="1"/>
    <col min="5" max="5" width="16.28125" style="139" customWidth="1"/>
    <col min="6" max="6" width="16.8515625" style="68" customWidth="1"/>
    <col min="7" max="7" width="20.28125" style="68" customWidth="1"/>
    <col min="8" max="8" width="17.7109375" style="68" bestFit="1" customWidth="1"/>
  </cols>
  <sheetData>
    <row r="1" ht="15.75"/>
    <row r="2" ht="15.75"/>
    <row r="3" ht="15.75"/>
    <row r="5" ht="15.75">
      <c r="A5" s="68" t="s">
        <v>11</v>
      </c>
    </row>
    <row r="6" ht="16.5" thickBot="1"/>
    <row r="7" spans="1:8" ht="15.75">
      <c r="A7" s="70" t="s">
        <v>159</v>
      </c>
      <c r="B7" s="71"/>
      <c r="C7" s="71"/>
      <c r="D7" s="71"/>
      <c r="E7" s="71"/>
      <c r="F7" s="71"/>
      <c r="G7" s="72"/>
      <c r="H7" s="73"/>
    </row>
    <row r="8" spans="1:8" ht="15.75">
      <c r="A8" s="74" t="s">
        <v>160</v>
      </c>
      <c r="B8" s="75"/>
      <c r="C8" s="75"/>
      <c r="D8" s="75"/>
      <c r="E8" s="75"/>
      <c r="F8" s="75"/>
      <c r="G8" s="76"/>
      <c r="H8" s="77"/>
    </row>
    <row r="9" spans="1:8" ht="15.75">
      <c r="A9" s="78" t="s">
        <v>108</v>
      </c>
      <c r="B9" s="79"/>
      <c r="C9" s="79"/>
      <c r="D9" s="79"/>
      <c r="E9" s="79"/>
      <c r="F9" s="79"/>
      <c r="G9" s="80"/>
      <c r="H9" s="81"/>
    </row>
    <row r="10" spans="1:8" ht="15.75">
      <c r="A10" s="82"/>
      <c r="B10" s="175"/>
      <c r="C10" s="176"/>
      <c r="D10" s="176"/>
      <c r="E10" s="177"/>
      <c r="F10" s="178"/>
      <c r="G10" s="179"/>
      <c r="H10" s="180"/>
    </row>
    <row r="11" spans="1:8" ht="15.75">
      <c r="A11" s="86" t="s">
        <v>13</v>
      </c>
      <c r="B11" s="181" t="s">
        <v>14</v>
      </c>
      <c r="C11" s="181" t="s">
        <v>109</v>
      </c>
      <c r="D11" s="182" t="s">
        <v>15</v>
      </c>
      <c r="E11" s="181" t="s">
        <v>16</v>
      </c>
      <c r="F11" s="183" t="s">
        <v>17</v>
      </c>
      <c r="G11" s="184" t="s">
        <v>18</v>
      </c>
      <c r="H11" s="185" t="s">
        <v>110</v>
      </c>
    </row>
    <row r="12" spans="1:8" ht="15.75">
      <c r="A12" s="86"/>
      <c r="B12" s="181"/>
      <c r="C12" s="181"/>
      <c r="D12" s="182"/>
      <c r="E12" s="181"/>
      <c r="F12" s="183" t="s">
        <v>111</v>
      </c>
      <c r="G12" s="184"/>
      <c r="H12" s="185"/>
    </row>
    <row r="13" spans="1:8" ht="15.75">
      <c r="A13" s="109"/>
      <c r="B13" s="111"/>
      <c r="C13" s="111"/>
      <c r="D13" s="111"/>
      <c r="E13" s="186"/>
      <c r="F13" s="112"/>
      <c r="G13" s="113"/>
      <c r="H13" s="114"/>
    </row>
    <row r="14" spans="1:8" ht="15">
      <c r="A14" s="92"/>
      <c r="B14" s="47" t="s">
        <v>104</v>
      </c>
      <c r="C14" s="43"/>
      <c r="D14" s="43"/>
      <c r="E14" s="44"/>
      <c r="F14" s="44"/>
      <c r="G14" s="93"/>
      <c r="H14" s="94"/>
    </row>
    <row r="15" spans="1:8" ht="15">
      <c r="A15" s="92">
        <v>1</v>
      </c>
      <c r="B15" s="43" t="s">
        <v>21</v>
      </c>
      <c r="C15" s="43" t="s">
        <v>161</v>
      </c>
      <c r="D15" s="43" t="s">
        <v>22</v>
      </c>
      <c r="E15" s="44">
        <v>500</v>
      </c>
      <c r="F15" s="44">
        <v>5351.219832</v>
      </c>
      <c r="G15" s="100">
        <v>27.56</v>
      </c>
      <c r="H15" s="96" t="s">
        <v>162</v>
      </c>
    </row>
    <row r="16" spans="1:8" ht="15">
      <c r="A16" s="92">
        <v>2</v>
      </c>
      <c r="B16" s="43" t="s">
        <v>23</v>
      </c>
      <c r="C16" s="43" t="s">
        <v>163</v>
      </c>
      <c r="D16" s="43" t="s">
        <v>24</v>
      </c>
      <c r="E16" s="44">
        <v>500</v>
      </c>
      <c r="F16" s="44">
        <v>5264.0166771</v>
      </c>
      <c r="G16" s="100">
        <v>27.11</v>
      </c>
      <c r="H16" s="187">
        <v>0.0762</v>
      </c>
    </row>
    <row r="17" spans="1:8" ht="15">
      <c r="A17" s="92">
        <v>3</v>
      </c>
      <c r="B17" s="43" t="s">
        <v>25</v>
      </c>
      <c r="C17" s="43" t="s">
        <v>164</v>
      </c>
      <c r="D17" s="43" t="s">
        <v>26</v>
      </c>
      <c r="E17" s="44">
        <v>500</v>
      </c>
      <c r="F17" s="44">
        <v>5090.1012223</v>
      </c>
      <c r="G17" s="100">
        <v>26.21</v>
      </c>
      <c r="H17" s="187">
        <v>0.0789</v>
      </c>
    </row>
    <row r="18" spans="1:8" ht="15">
      <c r="A18" s="92">
        <v>4</v>
      </c>
      <c r="B18" s="43" t="s">
        <v>27</v>
      </c>
      <c r="C18" s="43" t="s">
        <v>161</v>
      </c>
      <c r="D18" s="43" t="s">
        <v>28</v>
      </c>
      <c r="E18" s="44">
        <v>150</v>
      </c>
      <c r="F18" s="44">
        <v>1582.4445546</v>
      </c>
      <c r="G18" s="100">
        <v>8.15</v>
      </c>
      <c r="H18" s="96" t="s">
        <v>165</v>
      </c>
    </row>
    <row r="19" spans="1:8" ht="15">
      <c r="A19" s="92">
        <v>5</v>
      </c>
      <c r="B19" s="43" t="s">
        <v>29</v>
      </c>
      <c r="C19" s="43" t="s">
        <v>161</v>
      </c>
      <c r="D19" s="43" t="s">
        <v>30</v>
      </c>
      <c r="E19" s="44">
        <v>50</v>
      </c>
      <c r="F19" s="44">
        <v>529.9544188</v>
      </c>
      <c r="G19" s="100">
        <v>2.73</v>
      </c>
      <c r="H19" s="96" t="s">
        <v>165</v>
      </c>
    </row>
    <row r="20" spans="1:8" ht="15">
      <c r="A20" s="92"/>
      <c r="B20" s="43"/>
      <c r="C20" s="43"/>
      <c r="D20" s="43"/>
      <c r="E20" s="44"/>
      <c r="F20" s="44"/>
      <c r="G20" s="100"/>
      <c r="H20" s="94"/>
    </row>
    <row r="21" spans="1:8" ht="15">
      <c r="A21" s="103"/>
      <c r="B21" s="104" t="s">
        <v>32</v>
      </c>
      <c r="C21" s="105"/>
      <c r="D21" s="105"/>
      <c r="E21" s="106"/>
      <c r="F21" s="106">
        <v>17817.736704799998</v>
      </c>
      <c r="G21" s="188">
        <v>0.9176</v>
      </c>
      <c r="H21" s="108"/>
    </row>
    <row r="22" spans="1:8" ht="15.75">
      <c r="A22" s="109"/>
      <c r="B22" s="189"/>
      <c r="C22" s="189"/>
      <c r="D22" s="189"/>
      <c r="E22" s="189"/>
      <c r="F22" s="186"/>
      <c r="G22" s="186"/>
      <c r="H22" s="190"/>
    </row>
    <row r="23" spans="1:8" ht="15.75">
      <c r="A23" s="109"/>
      <c r="B23" s="110" t="s">
        <v>128</v>
      </c>
      <c r="C23" s="111"/>
      <c r="D23" s="111"/>
      <c r="E23" s="186"/>
      <c r="F23" s="112"/>
      <c r="G23" s="113"/>
      <c r="H23" s="114"/>
    </row>
    <row r="24" spans="1:8" ht="15.75">
      <c r="A24" s="109"/>
      <c r="B24" s="111" t="s">
        <v>129</v>
      </c>
      <c r="C24" s="191"/>
      <c r="D24" s="191"/>
      <c r="E24" s="191"/>
      <c r="F24" s="44">
        <v>1611.3890572</v>
      </c>
      <c r="G24" s="192">
        <v>0.083</v>
      </c>
      <c r="H24" s="101">
        <v>0.06852259253003316</v>
      </c>
    </row>
    <row r="25" spans="1:8" ht="15.75">
      <c r="A25" s="109"/>
      <c r="B25" s="193" t="s">
        <v>32</v>
      </c>
      <c r="C25" s="117"/>
      <c r="D25" s="117"/>
      <c r="E25" s="117"/>
      <c r="F25" s="194">
        <v>1611.389</v>
      </c>
      <c r="G25" s="195">
        <v>0.083</v>
      </c>
      <c r="H25" s="120"/>
    </row>
    <row r="26" spans="1:8" ht="15.75">
      <c r="A26" s="109"/>
      <c r="B26" s="111"/>
      <c r="C26" s="111"/>
      <c r="D26" s="111"/>
      <c r="E26" s="186"/>
      <c r="F26" s="112"/>
      <c r="G26" s="113"/>
      <c r="H26" s="114"/>
    </row>
    <row r="27" spans="1:8" ht="15.75">
      <c r="A27" s="109"/>
      <c r="B27" s="110" t="s">
        <v>130</v>
      </c>
      <c r="C27" s="111"/>
      <c r="D27" s="111"/>
      <c r="E27" s="186"/>
      <c r="F27" s="196">
        <v>9.5640413</v>
      </c>
      <c r="G27" s="197">
        <f>F27/F34</f>
        <v>0.0004925180882717963</v>
      </c>
      <c r="H27" s="123"/>
    </row>
    <row r="28" spans="1:8" ht="15.75">
      <c r="A28" s="109"/>
      <c r="B28" s="117" t="s">
        <v>32</v>
      </c>
      <c r="C28" s="117"/>
      <c r="D28" s="117"/>
      <c r="E28" s="117"/>
      <c r="F28" s="125">
        <f>F27</f>
        <v>9.5640413</v>
      </c>
      <c r="G28" s="195">
        <f>G27</f>
        <v>0.0004925180882717963</v>
      </c>
      <c r="H28" s="120"/>
    </row>
    <row r="29" spans="1:8" ht="15.75">
      <c r="A29" s="109"/>
      <c r="B29" s="111"/>
      <c r="C29" s="111"/>
      <c r="D29" s="111"/>
      <c r="E29" s="186"/>
      <c r="F29" s="112"/>
      <c r="G29" s="113"/>
      <c r="H29" s="114"/>
    </row>
    <row r="30" spans="1:8" ht="15.75">
      <c r="A30" s="109"/>
      <c r="B30" s="110" t="s">
        <v>132</v>
      </c>
      <c r="C30" s="111"/>
      <c r="D30" s="111"/>
      <c r="E30" s="186"/>
      <c r="F30" s="112"/>
      <c r="G30" s="113"/>
      <c r="H30" s="114"/>
    </row>
    <row r="31" spans="1:8" ht="15.75">
      <c r="A31" s="109">
        <v>1</v>
      </c>
      <c r="B31" s="111" t="s">
        <v>133</v>
      </c>
      <c r="C31" s="111"/>
      <c r="D31" s="111"/>
      <c r="E31" s="186"/>
      <c r="F31" s="112">
        <v>-29.21</v>
      </c>
      <c r="G31" s="197">
        <f>F31/F34</f>
        <v>-0.0015042232574235298</v>
      </c>
      <c r="H31" s="123"/>
    </row>
    <row r="32" spans="1:8" ht="15.75">
      <c r="A32" s="109">
        <v>2</v>
      </c>
      <c r="B32" s="111" t="s">
        <v>134</v>
      </c>
      <c r="C32" s="111"/>
      <c r="D32" s="111"/>
      <c r="E32" s="186"/>
      <c r="F32" s="196">
        <v>9.180588100000001</v>
      </c>
      <c r="G32" s="198" t="e">
        <f>F32/$H$34*100</f>
        <v>#DIV/0!</v>
      </c>
      <c r="H32" s="123"/>
    </row>
    <row r="33" spans="1:8" ht="15.75">
      <c r="A33" s="109"/>
      <c r="B33" s="117" t="s">
        <v>32</v>
      </c>
      <c r="C33" s="117"/>
      <c r="D33" s="117"/>
      <c r="E33" s="199"/>
      <c r="F33" s="200">
        <f>SUM(F31:F32)</f>
        <v>-20.0294119</v>
      </c>
      <c r="G33" s="195">
        <v>-0.0011</v>
      </c>
      <c r="H33" s="120"/>
    </row>
    <row r="34" spans="1:8" ht="15.75">
      <c r="A34" s="109"/>
      <c r="B34" s="128" t="s">
        <v>135</v>
      </c>
      <c r="C34" s="128"/>
      <c r="D34" s="128"/>
      <c r="E34" s="128"/>
      <c r="F34" s="129">
        <v>19418.66</v>
      </c>
      <c r="G34" s="130" t="s">
        <v>103</v>
      </c>
      <c r="H34" s="131"/>
    </row>
    <row r="35" spans="1:8" ht="15.75">
      <c r="A35" s="132"/>
      <c r="B35" s="133"/>
      <c r="C35" s="133"/>
      <c r="D35" s="133"/>
      <c r="E35" s="133"/>
      <c r="F35" s="201"/>
      <c r="G35" s="202"/>
      <c r="H35" s="203"/>
    </row>
    <row r="36" spans="1:8" ht="15.75">
      <c r="A36" s="132"/>
      <c r="B36" s="204" t="s">
        <v>34</v>
      </c>
      <c r="C36" s="133"/>
      <c r="D36" s="133"/>
      <c r="E36" s="133"/>
      <c r="F36" s="201"/>
      <c r="G36" s="205" t="s">
        <v>166</v>
      </c>
      <c r="H36" s="206"/>
    </row>
    <row r="37" spans="1:8" ht="15.75">
      <c r="A37" s="132"/>
      <c r="B37" s="204"/>
      <c r="C37" s="133"/>
      <c r="D37" s="133"/>
      <c r="E37" s="207">
        <f>F37-F27</f>
        <v>-9.5640413</v>
      </c>
      <c r="F37" s="208"/>
      <c r="G37" s="209"/>
      <c r="H37" s="206"/>
    </row>
    <row r="38" spans="1:8" ht="15.75">
      <c r="A38" s="132"/>
      <c r="B38" s="152" t="s">
        <v>136</v>
      </c>
      <c r="C38" s="138"/>
      <c r="D38" s="133"/>
      <c r="E38" s="133"/>
      <c r="F38" s="208"/>
      <c r="G38" s="209"/>
      <c r="H38" s="206"/>
    </row>
    <row r="39" spans="1:8" ht="78.75">
      <c r="A39" s="132"/>
      <c r="B39" s="143" t="s">
        <v>167</v>
      </c>
      <c r="C39" s="210" t="s">
        <v>168</v>
      </c>
      <c r="D39" s="133"/>
      <c r="E39" s="133"/>
      <c r="F39" s="201">
        <v>13272.5</v>
      </c>
      <c r="G39" s="209"/>
      <c r="H39" s="206"/>
    </row>
    <row r="40" spans="1:8" ht="15.75">
      <c r="A40" s="132"/>
      <c r="B40" s="146" t="s">
        <v>169</v>
      </c>
      <c r="C40" s="147"/>
      <c r="D40" s="133"/>
      <c r="E40" s="133"/>
      <c r="F40" s="201"/>
      <c r="G40" s="209"/>
      <c r="H40" s="206"/>
    </row>
    <row r="41" spans="1:8" ht="15.75">
      <c r="A41" s="132"/>
      <c r="B41" s="148" t="s">
        <v>140</v>
      </c>
      <c r="C41" s="211">
        <v>1115734.398</v>
      </c>
      <c r="D41" s="133"/>
      <c r="E41" s="133"/>
      <c r="F41" s="201"/>
      <c r="G41" s="209"/>
      <c r="H41" s="206"/>
    </row>
    <row r="42" spans="1:8" ht="15.75">
      <c r="A42" s="132"/>
      <c r="B42" s="146" t="s">
        <v>170</v>
      </c>
      <c r="C42" s="147"/>
      <c r="D42" s="133"/>
      <c r="E42" s="133"/>
      <c r="F42" s="201"/>
      <c r="G42" s="209"/>
      <c r="H42" s="206"/>
    </row>
    <row r="43" spans="1:8" ht="15.75">
      <c r="A43" s="132"/>
      <c r="B43" s="148" t="s">
        <v>140</v>
      </c>
      <c r="C43" s="211">
        <v>1150735.4305</v>
      </c>
      <c r="D43" s="133"/>
      <c r="E43" s="133"/>
      <c r="F43" s="201"/>
      <c r="G43" s="209"/>
      <c r="H43" s="206"/>
    </row>
    <row r="44" spans="1:8" ht="15.75">
      <c r="A44" s="132"/>
      <c r="B44" s="146" t="s">
        <v>143</v>
      </c>
      <c r="C44" s="210" t="s">
        <v>144</v>
      </c>
      <c r="D44" s="133"/>
      <c r="E44" s="133"/>
      <c r="F44" s="201"/>
      <c r="G44" s="209"/>
      <c r="H44" s="206"/>
    </row>
    <row r="45" spans="1:8" ht="15.75">
      <c r="A45" s="132"/>
      <c r="B45" s="146" t="s">
        <v>171</v>
      </c>
      <c r="C45" s="210" t="s">
        <v>144</v>
      </c>
      <c r="D45" s="133"/>
      <c r="E45" s="133"/>
      <c r="F45" s="201"/>
      <c r="G45" s="209"/>
      <c r="H45" s="206"/>
    </row>
    <row r="46" spans="1:8" ht="15.75">
      <c r="A46" s="132"/>
      <c r="B46" s="154" t="s">
        <v>172</v>
      </c>
      <c r="C46" s="210" t="s">
        <v>144</v>
      </c>
      <c r="D46" s="133"/>
      <c r="E46" s="133"/>
      <c r="F46" s="201"/>
      <c r="G46" s="209"/>
      <c r="H46" s="206"/>
    </row>
    <row r="47" spans="1:8" ht="15.75">
      <c r="A47" s="132"/>
      <c r="B47" s="152" t="s">
        <v>147</v>
      </c>
      <c r="C47" s="210" t="s">
        <v>144</v>
      </c>
      <c r="D47" s="133"/>
      <c r="E47" s="133"/>
      <c r="F47" s="201"/>
      <c r="G47" s="209"/>
      <c r="H47" s="206"/>
    </row>
    <row r="48" spans="1:8" ht="31.5">
      <c r="A48" s="132"/>
      <c r="B48" s="212" t="s">
        <v>173</v>
      </c>
      <c r="C48" s="210" t="s">
        <v>174</v>
      </c>
      <c r="D48" s="133"/>
      <c r="E48" s="133"/>
      <c r="F48" s="201"/>
      <c r="G48" s="209"/>
      <c r="H48" s="206"/>
    </row>
    <row r="49" spans="1:8" ht="15.75">
      <c r="A49" s="132"/>
      <c r="B49" s="152" t="s">
        <v>150</v>
      </c>
      <c r="C49" s="210" t="s">
        <v>174</v>
      </c>
      <c r="D49" s="133"/>
      <c r="E49" s="133"/>
      <c r="F49" s="201"/>
      <c r="G49" s="209"/>
      <c r="H49" s="206"/>
    </row>
    <row r="50" spans="1:8" ht="15.75">
      <c r="A50" s="132"/>
      <c r="B50" s="168" t="s">
        <v>155</v>
      </c>
      <c r="C50" s="210"/>
      <c r="D50" s="133"/>
      <c r="E50" s="133"/>
      <c r="F50" s="201"/>
      <c r="G50" s="209"/>
      <c r="H50" s="206"/>
    </row>
    <row r="51" spans="1:8" ht="15.75">
      <c r="A51" s="132"/>
      <c r="B51" s="138" t="s">
        <v>175</v>
      </c>
      <c r="C51" s="138"/>
      <c r="D51" s="133"/>
      <c r="E51" s="133"/>
      <c r="F51" s="201"/>
      <c r="G51" s="209"/>
      <c r="H51" s="206"/>
    </row>
    <row r="52" spans="1:8" ht="15.75">
      <c r="A52" s="132"/>
      <c r="B52" s="204"/>
      <c r="C52" s="133"/>
      <c r="D52" s="133"/>
      <c r="E52" s="133"/>
      <c r="F52" s="201"/>
      <c r="G52" s="209"/>
      <c r="H52" s="206"/>
    </row>
    <row r="53" spans="1:8" ht="15.75">
      <c r="A53" s="132"/>
      <c r="B53" s="169" t="s">
        <v>156</v>
      </c>
      <c r="C53" s="213"/>
      <c r="D53" s="213"/>
      <c r="F53" s="214"/>
      <c r="G53" s="215"/>
      <c r="H53" s="81"/>
    </row>
    <row r="54" spans="1:8" ht="15.75">
      <c r="A54" s="132"/>
      <c r="B54" s="213"/>
      <c r="C54" s="213"/>
      <c r="D54" s="213"/>
      <c r="F54" s="213"/>
      <c r="G54" s="215"/>
      <c r="H54" s="81"/>
    </row>
    <row r="55" spans="1:8" ht="15.75">
      <c r="A55" s="132"/>
      <c r="B55" s="213"/>
      <c r="C55" s="213"/>
      <c r="D55" s="213"/>
      <c r="E55" s="216">
        <v>1576757819.92</v>
      </c>
      <c r="F55" s="214">
        <v>15767.578199200001</v>
      </c>
      <c r="G55" s="215"/>
      <c r="H55" s="81"/>
    </row>
    <row r="56" spans="1:8" ht="15.75">
      <c r="A56" s="132"/>
      <c r="B56" s="213"/>
      <c r="C56" s="213"/>
      <c r="D56" s="213"/>
      <c r="F56" s="214">
        <v>1293.2040998999983</v>
      </c>
      <c r="G56" s="215"/>
      <c r="H56" s="81"/>
    </row>
    <row r="57" spans="1:8" ht="51.75" customHeight="1" thickBot="1">
      <c r="A57" s="170" t="s">
        <v>157</v>
      </c>
      <c r="B57" s="171" t="s">
        <v>158</v>
      </c>
      <c r="C57" s="171"/>
      <c r="D57" s="171"/>
      <c r="E57" s="171"/>
      <c r="F57" s="171"/>
      <c r="G57" s="172"/>
      <c r="H57" s="217"/>
    </row>
  </sheetData>
  <sheetProtection/>
  <mergeCells count="10">
    <mergeCell ref="H11:H12"/>
    <mergeCell ref="B57:G57"/>
    <mergeCell ref="A7:G7"/>
    <mergeCell ref="A8:G8"/>
    <mergeCell ref="A9:G9"/>
    <mergeCell ref="A11:A12"/>
    <mergeCell ref="B11:B12"/>
    <mergeCell ref="C11:C12"/>
    <mergeCell ref="E11:E12"/>
    <mergeCell ref="G11:G12"/>
  </mergeCells>
  <conditionalFormatting sqref="C21:D21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7.57421875" style="218" customWidth="1"/>
    <col min="2" max="2" width="73.00390625" style="218" customWidth="1"/>
    <col min="3" max="3" width="24.8515625" style="218" customWidth="1"/>
    <col min="4" max="4" width="17.28125" style="218" customWidth="1"/>
    <col min="5" max="5" width="15.00390625" style="218" bestFit="1" customWidth="1"/>
    <col min="6" max="6" width="23.00390625" style="218" customWidth="1"/>
    <col min="7" max="7" width="14.7109375" style="218" customWidth="1"/>
    <col min="8" max="8" width="22.7109375" style="218" customWidth="1"/>
  </cols>
  <sheetData>
    <row r="1" ht="15.75">
      <c r="E1" s="159"/>
    </row>
    <row r="2" ht="15.75">
      <c r="E2" s="159"/>
    </row>
    <row r="3" ht="15.75">
      <c r="E3" s="159"/>
    </row>
    <row r="4" ht="15.75">
      <c r="E4" s="159"/>
    </row>
    <row r="5" spans="1:5" ht="16.5" thickBot="1">
      <c r="A5" s="68" t="s">
        <v>11</v>
      </c>
      <c r="E5" s="159"/>
    </row>
    <row r="6" spans="1:8" ht="15.75">
      <c r="A6" s="70" t="s">
        <v>176</v>
      </c>
      <c r="B6" s="71"/>
      <c r="C6" s="71"/>
      <c r="D6" s="71"/>
      <c r="E6" s="71"/>
      <c r="F6" s="71"/>
      <c r="G6" s="72"/>
      <c r="H6" s="219"/>
    </row>
    <row r="7" spans="1:8" ht="15.75">
      <c r="A7" s="74" t="s">
        <v>160</v>
      </c>
      <c r="B7" s="75"/>
      <c r="C7" s="75"/>
      <c r="D7" s="75"/>
      <c r="E7" s="75"/>
      <c r="F7" s="75"/>
      <c r="G7" s="76"/>
      <c r="H7" s="220"/>
    </row>
    <row r="8" spans="1:8" ht="15.75">
      <c r="A8" s="221" t="s">
        <v>108</v>
      </c>
      <c r="B8" s="222"/>
      <c r="C8" s="222"/>
      <c r="D8" s="222"/>
      <c r="E8" s="222"/>
      <c r="F8" s="222"/>
      <c r="G8" s="223"/>
      <c r="H8" s="224"/>
    </row>
    <row r="9" spans="1:8" ht="15.75">
      <c r="A9" s="225"/>
      <c r="B9" s="226"/>
      <c r="C9" s="226"/>
      <c r="D9" s="226"/>
      <c r="E9" s="226"/>
      <c r="F9" s="226"/>
      <c r="G9" s="227"/>
      <c r="H9" s="228"/>
    </row>
    <row r="10" spans="1:8" ht="15.75">
      <c r="A10" s="86" t="s">
        <v>13</v>
      </c>
      <c r="B10" s="181" t="s">
        <v>14</v>
      </c>
      <c r="C10" s="181" t="s">
        <v>109</v>
      </c>
      <c r="D10" s="182" t="s">
        <v>15</v>
      </c>
      <c r="E10" s="181" t="s">
        <v>16</v>
      </c>
      <c r="F10" s="183" t="s">
        <v>17</v>
      </c>
      <c r="G10" s="184" t="s">
        <v>18</v>
      </c>
      <c r="H10" s="185" t="s">
        <v>110</v>
      </c>
    </row>
    <row r="11" spans="1:8" ht="15.75">
      <c r="A11" s="86"/>
      <c r="B11" s="181"/>
      <c r="C11" s="181"/>
      <c r="D11" s="182"/>
      <c r="E11" s="181"/>
      <c r="F11" s="183" t="s">
        <v>111</v>
      </c>
      <c r="G11" s="184"/>
      <c r="H11" s="185"/>
    </row>
    <row r="12" spans="1:8" ht="15.75">
      <c r="A12" s="229"/>
      <c r="B12" s="230"/>
      <c r="C12" s="230"/>
      <c r="D12" s="230"/>
      <c r="E12" s="230"/>
      <c r="F12" s="231"/>
      <c r="G12" s="232"/>
      <c r="H12" s="233"/>
    </row>
    <row r="13" spans="1:8" ht="15">
      <c r="A13" s="92"/>
      <c r="B13" s="47" t="s">
        <v>104</v>
      </c>
      <c r="C13" s="43"/>
      <c r="D13" s="43"/>
      <c r="E13" s="44"/>
      <c r="F13" s="44"/>
      <c r="G13" s="93"/>
      <c r="H13" s="94"/>
    </row>
    <row r="14" spans="1:8" ht="15">
      <c r="A14" s="92">
        <v>1</v>
      </c>
      <c r="B14" s="43" t="s">
        <v>35</v>
      </c>
      <c r="C14" s="43" t="s">
        <v>177</v>
      </c>
      <c r="D14" s="43" t="s">
        <v>36</v>
      </c>
      <c r="E14" s="44">
        <v>500</v>
      </c>
      <c r="F14" s="44">
        <v>5000</v>
      </c>
      <c r="G14" s="192">
        <v>0.15102394384953932</v>
      </c>
      <c r="H14" s="96" t="s">
        <v>178</v>
      </c>
    </row>
    <row r="15" spans="1:8" ht="15">
      <c r="A15" s="92">
        <v>2</v>
      </c>
      <c r="B15" s="43" t="s">
        <v>25</v>
      </c>
      <c r="C15" s="43" t="s">
        <v>164</v>
      </c>
      <c r="D15" s="43" t="s">
        <v>26</v>
      </c>
      <c r="E15" s="44">
        <v>450</v>
      </c>
      <c r="F15" s="44">
        <v>4575.0404596</v>
      </c>
      <c r="G15" s="192">
        <v>0.1381881306960002</v>
      </c>
      <c r="H15" s="187">
        <v>0.0832</v>
      </c>
    </row>
    <row r="16" spans="1:8" ht="15">
      <c r="A16" s="92">
        <v>3</v>
      </c>
      <c r="B16" s="43" t="s">
        <v>37</v>
      </c>
      <c r="C16" s="43" t="s">
        <v>177</v>
      </c>
      <c r="D16" s="43" t="s">
        <v>38</v>
      </c>
      <c r="E16" s="44">
        <v>400</v>
      </c>
      <c r="F16" s="44">
        <v>4000</v>
      </c>
      <c r="G16" s="192">
        <v>0.12081915507963145</v>
      </c>
      <c r="H16" s="96" t="s">
        <v>179</v>
      </c>
    </row>
    <row r="17" spans="1:8" ht="15">
      <c r="A17" s="92">
        <v>4</v>
      </c>
      <c r="B17" s="43" t="s">
        <v>39</v>
      </c>
      <c r="C17" s="43" t="s">
        <v>180</v>
      </c>
      <c r="D17" s="43" t="s">
        <v>40</v>
      </c>
      <c r="E17" s="44">
        <v>360</v>
      </c>
      <c r="F17" s="44">
        <v>3600</v>
      </c>
      <c r="G17" s="192">
        <v>0.10873723957166831</v>
      </c>
      <c r="H17" s="96" t="s">
        <v>179</v>
      </c>
    </row>
    <row r="18" spans="1:8" ht="15">
      <c r="A18" s="92">
        <v>5</v>
      </c>
      <c r="B18" s="43" t="s">
        <v>41</v>
      </c>
      <c r="C18" s="43" t="s">
        <v>116</v>
      </c>
      <c r="D18" s="43" t="s">
        <v>42</v>
      </c>
      <c r="E18" s="44">
        <v>210</v>
      </c>
      <c r="F18" s="44">
        <v>2100</v>
      </c>
      <c r="G18" s="192">
        <v>0.06343005641680652</v>
      </c>
      <c r="H18" s="96" t="s">
        <v>117</v>
      </c>
    </row>
    <row r="19" spans="1:8" ht="15">
      <c r="A19" s="92">
        <v>6</v>
      </c>
      <c r="B19" s="43" t="s">
        <v>43</v>
      </c>
      <c r="C19" s="43" t="s">
        <v>181</v>
      </c>
      <c r="D19" s="43" t="s">
        <v>44</v>
      </c>
      <c r="E19" s="44">
        <v>240</v>
      </c>
      <c r="F19" s="44">
        <v>1200</v>
      </c>
      <c r="G19" s="192">
        <v>0.036245746523889434</v>
      </c>
      <c r="H19" s="96" t="s">
        <v>182</v>
      </c>
    </row>
    <row r="20" spans="1:8" ht="15">
      <c r="A20" s="92"/>
      <c r="B20" s="43"/>
      <c r="C20" s="43"/>
      <c r="D20" s="43"/>
      <c r="E20" s="44"/>
      <c r="F20" s="44"/>
      <c r="G20" s="100"/>
      <c r="H20" s="96"/>
    </row>
    <row r="21" spans="1:8" ht="15">
      <c r="A21" s="92"/>
      <c r="B21" s="47" t="s">
        <v>118</v>
      </c>
      <c r="C21" s="43"/>
      <c r="D21" s="43"/>
      <c r="E21" s="43"/>
      <c r="F21" s="43"/>
      <c r="G21" s="98"/>
      <c r="H21" s="99"/>
    </row>
    <row r="22" spans="1:8" ht="15">
      <c r="A22" s="92">
        <v>7</v>
      </c>
      <c r="B22" s="43" t="s">
        <v>45</v>
      </c>
      <c r="C22" s="43" t="s">
        <v>125</v>
      </c>
      <c r="D22" s="43" t="s">
        <v>46</v>
      </c>
      <c r="E22" s="44">
        <v>407</v>
      </c>
      <c r="F22" s="44">
        <v>4070</v>
      </c>
      <c r="G22" s="234">
        <v>0.122933490293525</v>
      </c>
      <c r="H22" s="96" t="s">
        <v>126</v>
      </c>
    </row>
    <row r="23" spans="1:8" ht="15">
      <c r="A23" s="92">
        <v>8</v>
      </c>
      <c r="B23" s="43" t="s">
        <v>47</v>
      </c>
      <c r="C23" s="43" t="s">
        <v>114</v>
      </c>
      <c r="D23" s="43" t="s">
        <v>48</v>
      </c>
      <c r="E23" s="44">
        <v>4000</v>
      </c>
      <c r="F23" s="44">
        <v>2016.3769995000002</v>
      </c>
      <c r="G23" s="234">
        <v>0.060904241350398125</v>
      </c>
      <c r="H23" s="96" t="s">
        <v>183</v>
      </c>
    </row>
    <row r="24" spans="1:8" ht="15">
      <c r="A24" s="92">
        <v>9</v>
      </c>
      <c r="B24" s="43" t="s">
        <v>35</v>
      </c>
      <c r="C24" s="43" t="s">
        <v>177</v>
      </c>
      <c r="D24" s="43" t="s">
        <v>49</v>
      </c>
      <c r="E24" s="44">
        <v>200</v>
      </c>
      <c r="F24" s="44">
        <v>2000</v>
      </c>
      <c r="G24" s="234">
        <v>0.060409577539815726</v>
      </c>
      <c r="H24" s="96" t="s">
        <v>178</v>
      </c>
    </row>
    <row r="25" spans="1:8" ht="15">
      <c r="A25" s="92">
        <v>10</v>
      </c>
      <c r="B25" s="43" t="s">
        <v>43</v>
      </c>
      <c r="C25" s="43" t="s">
        <v>181</v>
      </c>
      <c r="D25" s="43" t="s">
        <v>50</v>
      </c>
      <c r="E25" s="44">
        <v>240</v>
      </c>
      <c r="F25" s="44">
        <v>1450.2330492</v>
      </c>
      <c r="G25" s="234">
        <v>0.043803982918225404</v>
      </c>
      <c r="H25" s="96" t="s">
        <v>184</v>
      </c>
    </row>
    <row r="26" spans="1:8" ht="15">
      <c r="A26" s="92">
        <v>11</v>
      </c>
      <c r="B26" s="43" t="s">
        <v>41</v>
      </c>
      <c r="C26" s="43" t="s">
        <v>116</v>
      </c>
      <c r="D26" s="43" t="s">
        <v>51</v>
      </c>
      <c r="E26" s="44">
        <v>60</v>
      </c>
      <c r="F26" s="44">
        <v>600</v>
      </c>
      <c r="G26" s="234">
        <v>0.018122873261944717</v>
      </c>
      <c r="H26" s="96" t="s">
        <v>117</v>
      </c>
    </row>
    <row r="27" spans="1:8" ht="15">
      <c r="A27" s="92"/>
      <c r="B27" s="43"/>
      <c r="C27" s="43"/>
      <c r="D27" s="43"/>
      <c r="E27" s="44"/>
      <c r="F27" s="44"/>
      <c r="G27" s="100"/>
      <c r="H27" s="96"/>
    </row>
    <row r="28" spans="1:8" ht="15">
      <c r="A28" s="103"/>
      <c r="B28" s="104" t="s">
        <v>32</v>
      </c>
      <c r="C28" s="105"/>
      <c r="D28" s="105"/>
      <c r="E28" s="106"/>
      <c r="F28" s="106">
        <v>30611.6505083</v>
      </c>
      <c r="G28" s="188">
        <v>0.9246184375014442</v>
      </c>
      <c r="H28" s="108"/>
    </row>
    <row r="29" spans="1:8" ht="15.75">
      <c r="A29" s="235"/>
      <c r="B29" s="236"/>
      <c r="C29" s="236"/>
      <c r="D29" s="236"/>
      <c r="E29" s="236"/>
      <c r="F29" s="237"/>
      <c r="G29" s="238"/>
      <c r="H29" s="239"/>
    </row>
    <row r="30" spans="1:8" ht="15.75">
      <c r="A30" s="240"/>
      <c r="B30" s="110" t="s">
        <v>128</v>
      </c>
      <c r="C30" s="241"/>
      <c r="D30" s="241"/>
      <c r="E30" s="241"/>
      <c r="F30" s="242"/>
      <c r="G30" s="243"/>
      <c r="H30" s="244"/>
    </row>
    <row r="31" spans="1:8" ht="15.75">
      <c r="A31" s="240"/>
      <c r="B31" s="111" t="s">
        <v>129</v>
      </c>
      <c r="C31" s="241"/>
      <c r="D31" s="241"/>
      <c r="E31" s="241"/>
      <c r="F31" s="44">
        <v>2513.8044011</v>
      </c>
      <c r="G31" s="192">
        <v>0.07592893094409026</v>
      </c>
      <c r="H31" s="101">
        <v>0.06760773615817858</v>
      </c>
    </row>
    <row r="32" spans="1:8" ht="15.75">
      <c r="A32" s="240"/>
      <c r="B32" s="245" t="s">
        <v>32</v>
      </c>
      <c r="C32" s="246"/>
      <c r="D32" s="246"/>
      <c r="E32" s="246"/>
      <c r="F32" s="246">
        <f>SUM(F31)</f>
        <v>2513.8044011</v>
      </c>
      <c r="G32" s="195">
        <f>G31</f>
        <v>0.07592893094409026</v>
      </c>
      <c r="H32" s="120"/>
    </row>
    <row r="33" spans="1:8" ht="15.75">
      <c r="A33" s="240"/>
      <c r="B33" s="241"/>
      <c r="C33" s="241"/>
      <c r="D33" s="241"/>
      <c r="E33" s="241"/>
      <c r="F33" s="242"/>
      <c r="G33" s="243"/>
      <c r="H33" s="244"/>
    </row>
    <row r="34" spans="1:8" ht="15.75">
      <c r="A34" s="240"/>
      <c r="B34" s="241" t="s">
        <v>130</v>
      </c>
      <c r="C34" s="241"/>
      <c r="D34" s="241"/>
      <c r="E34" s="247"/>
      <c r="F34" s="248">
        <v>14.783018899999998</v>
      </c>
      <c r="G34" s="249">
        <f>F34/F41</f>
        <v>0.00044651796325605566</v>
      </c>
      <c r="H34" s="123"/>
    </row>
    <row r="35" spans="1:8" ht="15.75">
      <c r="A35" s="240"/>
      <c r="B35" s="245" t="s">
        <v>32</v>
      </c>
      <c r="C35" s="246"/>
      <c r="D35" s="246"/>
      <c r="E35" s="246"/>
      <c r="F35" s="246">
        <f>F34</f>
        <v>14.783018899999998</v>
      </c>
      <c r="G35" s="195">
        <f>G34</f>
        <v>0.00044651796325605566</v>
      </c>
      <c r="H35" s="120"/>
    </row>
    <row r="36" spans="1:8" ht="15.75">
      <c r="A36" s="240"/>
      <c r="B36" s="241"/>
      <c r="C36" s="241"/>
      <c r="D36" s="241"/>
      <c r="E36" s="241"/>
      <c r="F36" s="242"/>
      <c r="G36" s="243"/>
      <c r="H36" s="244"/>
    </row>
    <row r="37" spans="1:8" ht="15.75">
      <c r="A37" s="240"/>
      <c r="B37" s="110" t="s">
        <v>132</v>
      </c>
      <c r="C37" s="241"/>
      <c r="D37" s="241"/>
      <c r="E37" s="241"/>
      <c r="F37" s="242"/>
      <c r="G37" s="243"/>
      <c r="H37" s="244"/>
    </row>
    <row r="38" spans="1:8" ht="15.75">
      <c r="A38" s="250">
        <v>1</v>
      </c>
      <c r="B38" s="111" t="s">
        <v>133</v>
      </c>
      <c r="C38" s="241"/>
      <c r="D38" s="241"/>
      <c r="E38" s="251"/>
      <c r="F38" s="242">
        <v>-49.88</v>
      </c>
      <c r="G38" s="249">
        <f>F38/F41</f>
        <v>-0.0015066148638430044</v>
      </c>
      <c r="H38" s="123"/>
    </row>
    <row r="39" spans="1:8" ht="15.75">
      <c r="A39" s="250">
        <v>2</v>
      </c>
      <c r="B39" s="111" t="s">
        <v>134</v>
      </c>
      <c r="C39" s="241"/>
      <c r="D39" s="241"/>
      <c r="E39" s="241"/>
      <c r="F39" s="242">
        <v>16.973865800000002</v>
      </c>
      <c r="G39" s="249">
        <f>F39/F41</f>
        <v>0.0005126920310977633</v>
      </c>
      <c r="H39" s="123"/>
    </row>
    <row r="40" spans="1:8" ht="15.75">
      <c r="A40" s="235"/>
      <c r="B40" s="252" t="s">
        <v>32</v>
      </c>
      <c r="C40" s="252"/>
      <c r="D40" s="252"/>
      <c r="E40" s="253"/>
      <c r="F40" s="254">
        <f>SUM(F38:F39)</f>
        <v>-32.9061342</v>
      </c>
      <c r="G40" s="255">
        <f>SUM(G38:G39)</f>
        <v>-0.0009939228327452412</v>
      </c>
      <c r="H40" s="256"/>
    </row>
    <row r="41" spans="1:8" ht="15.75">
      <c r="A41" s="235"/>
      <c r="B41" s="257" t="s">
        <v>135</v>
      </c>
      <c r="C41" s="257"/>
      <c r="D41" s="257"/>
      <c r="E41" s="257"/>
      <c r="F41" s="129">
        <v>33107.333</v>
      </c>
      <c r="G41" s="130" t="s">
        <v>103</v>
      </c>
      <c r="H41" s="131"/>
    </row>
    <row r="42" spans="1:8" ht="15.75">
      <c r="A42" s="258"/>
      <c r="B42" s="259"/>
      <c r="C42" s="260"/>
      <c r="D42" s="260"/>
      <c r="E42" s="260"/>
      <c r="F42" s="259"/>
      <c r="G42" s="261"/>
      <c r="H42" s="206"/>
    </row>
    <row r="43" spans="1:8" ht="15.75">
      <c r="A43" s="258"/>
      <c r="B43" s="204" t="s">
        <v>185</v>
      </c>
      <c r="C43" s="260"/>
      <c r="D43" s="260"/>
      <c r="E43" s="260"/>
      <c r="F43" s="262" t="s">
        <v>186</v>
      </c>
      <c r="G43" s="263"/>
      <c r="H43" s="206"/>
    </row>
    <row r="44" spans="1:8" ht="15.75">
      <c r="A44" s="258"/>
      <c r="B44" s="204"/>
      <c r="C44" s="260"/>
      <c r="D44" s="260"/>
      <c r="E44" s="260"/>
      <c r="F44" s="259"/>
      <c r="G44" s="209"/>
      <c r="H44" s="206"/>
    </row>
    <row r="45" spans="1:8" ht="15.75">
      <c r="A45" s="258"/>
      <c r="B45" s="204"/>
      <c r="C45" s="259"/>
      <c r="D45" s="259"/>
      <c r="E45" s="259"/>
      <c r="F45" s="259"/>
      <c r="G45" s="209"/>
      <c r="H45" s="206"/>
    </row>
    <row r="46" spans="1:8" ht="15.75">
      <c r="A46" s="258"/>
      <c r="B46" s="152" t="s">
        <v>136</v>
      </c>
      <c r="C46" s="138"/>
      <c r="D46" s="259"/>
      <c r="E46" s="259"/>
      <c r="F46" s="264"/>
      <c r="G46" s="209"/>
      <c r="H46" s="206"/>
    </row>
    <row r="47" spans="1:8" ht="63">
      <c r="A47" s="258"/>
      <c r="B47" s="143" t="s">
        <v>167</v>
      </c>
      <c r="C47" s="210" t="s">
        <v>187</v>
      </c>
      <c r="D47" s="259"/>
      <c r="E47" s="259"/>
      <c r="F47" s="264"/>
      <c r="G47" s="209"/>
      <c r="H47" s="206"/>
    </row>
    <row r="48" spans="1:8" ht="15.75">
      <c r="A48" s="258"/>
      <c r="B48" s="146" t="s">
        <v>188</v>
      </c>
      <c r="C48" s="147"/>
      <c r="D48" s="259"/>
      <c r="E48" s="259"/>
      <c r="F48" s="264"/>
      <c r="G48" s="209"/>
      <c r="H48" s="206"/>
    </row>
    <row r="49" spans="1:8" ht="15.75">
      <c r="A49" s="258"/>
      <c r="B49" s="148" t="s">
        <v>140</v>
      </c>
      <c r="C49" s="211">
        <v>1409452.3526</v>
      </c>
      <c r="D49" s="259"/>
      <c r="E49" s="259"/>
      <c r="F49" s="264"/>
      <c r="G49" s="209"/>
      <c r="H49" s="206"/>
    </row>
    <row r="50" spans="1:8" ht="15.75">
      <c r="A50" s="258"/>
      <c r="B50" s="146" t="s">
        <v>189</v>
      </c>
      <c r="C50" s="147"/>
      <c r="D50" s="259"/>
      <c r="E50" s="259"/>
      <c r="F50" s="264"/>
      <c r="G50" s="209"/>
      <c r="H50" s="206"/>
    </row>
    <row r="51" spans="1:8" ht="15.75">
      <c r="A51" s="258"/>
      <c r="B51" s="148" t="s">
        <v>140</v>
      </c>
      <c r="C51" s="211">
        <v>1471437.0004</v>
      </c>
      <c r="D51" s="259"/>
      <c r="E51" s="259"/>
      <c r="F51" s="264"/>
      <c r="G51" s="209"/>
      <c r="H51" s="206"/>
    </row>
    <row r="52" spans="1:8" ht="15.75">
      <c r="A52" s="258"/>
      <c r="B52" s="152" t="s">
        <v>143</v>
      </c>
      <c r="C52" s="210" t="s">
        <v>144</v>
      </c>
      <c r="D52" s="259"/>
      <c r="E52" s="259"/>
      <c r="F52" s="264"/>
      <c r="G52" s="209"/>
      <c r="H52" s="206"/>
    </row>
    <row r="53" spans="1:8" ht="15.75">
      <c r="A53" s="258"/>
      <c r="B53" s="152" t="s">
        <v>145</v>
      </c>
      <c r="C53" s="210" t="s">
        <v>144</v>
      </c>
      <c r="D53" s="259"/>
      <c r="E53" s="259"/>
      <c r="F53" s="264"/>
      <c r="G53" s="209"/>
      <c r="H53" s="206"/>
    </row>
    <row r="54" spans="1:8" ht="15.75">
      <c r="A54" s="258"/>
      <c r="B54" s="154" t="s">
        <v>190</v>
      </c>
      <c r="C54" s="210" t="s">
        <v>144</v>
      </c>
      <c r="D54" s="259"/>
      <c r="E54" s="259"/>
      <c r="F54" s="264"/>
      <c r="G54" s="209"/>
      <c r="H54" s="206"/>
    </row>
    <row r="55" spans="1:8" ht="15.75">
      <c r="A55" s="258"/>
      <c r="B55" s="152" t="s">
        <v>147</v>
      </c>
      <c r="C55" s="210" t="s">
        <v>144</v>
      </c>
      <c r="D55" s="259"/>
      <c r="E55" s="259"/>
      <c r="F55" s="264"/>
      <c r="G55" s="209"/>
      <c r="H55" s="206"/>
    </row>
    <row r="56" spans="1:8" ht="15.75">
      <c r="A56" s="258"/>
      <c r="B56" s="212" t="s">
        <v>173</v>
      </c>
      <c r="C56" s="210" t="s">
        <v>174</v>
      </c>
      <c r="D56" s="259"/>
      <c r="E56" s="259"/>
      <c r="F56" s="264"/>
      <c r="G56" s="209"/>
      <c r="H56" s="206"/>
    </row>
    <row r="57" spans="1:8" ht="15.75">
      <c r="A57" s="258"/>
      <c r="B57" s="152" t="s">
        <v>150</v>
      </c>
      <c r="C57" s="210" t="s">
        <v>174</v>
      </c>
      <c r="D57" s="259"/>
      <c r="E57" s="259"/>
      <c r="F57" s="264"/>
      <c r="G57" s="209"/>
      <c r="H57" s="206"/>
    </row>
    <row r="58" spans="1:8" ht="15.75">
      <c r="A58" s="258"/>
      <c r="B58" s="168" t="s">
        <v>155</v>
      </c>
      <c r="C58" s="138"/>
      <c r="D58" s="259"/>
      <c r="E58" s="259"/>
      <c r="F58" s="264"/>
      <c r="G58" s="209"/>
      <c r="H58" s="206"/>
    </row>
    <row r="59" spans="1:8" ht="15.75">
      <c r="A59" s="258"/>
      <c r="B59" s="138" t="s">
        <v>175</v>
      </c>
      <c r="C59" s="138"/>
      <c r="D59" s="259"/>
      <c r="E59" s="259"/>
      <c r="F59" s="264"/>
      <c r="G59" s="209"/>
      <c r="H59" s="206"/>
    </row>
    <row r="60" spans="1:8" ht="15.75">
      <c r="A60" s="258"/>
      <c r="B60" s="204"/>
      <c r="C60" s="259"/>
      <c r="D60" s="259"/>
      <c r="E60" s="259"/>
      <c r="F60" s="264"/>
      <c r="G60" s="209"/>
      <c r="H60" s="206"/>
    </row>
    <row r="61" spans="1:8" ht="15.75">
      <c r="A61" s="258"/>
      <c r="B61" s="169" t="s">
        <v>156</v>
      </c>
      <c r="C61" s="265"/>
      <c r="D61" s="265"/>
      <c r="E61" s="265"/>
      <c r="F61" s="266"/>
      <c r="G61" s="267"/>
      <c r="H61" s="224"/>
    </row>
    <row r="62" spans="1:8" ht="15.75">
      <c r="A62" s="258"/>
      <c r="B62" s="265"/>
      <c r="C62" s="265"/>
      <c r="D62" s="265"/>
      <c r="E62" s="265"/>
      <c r="F62" s="265"/>
      <c r="G62" s="267"/>
      <c r="H62" s="224"/>
    </row>
    <row r="63" spans="1:8" ht="15.75">
      <c r="A63" s="258"/>
      <c r="B63" s="265"/>
      <c r="C63" s="265"/>
      <c r="D63" s="265"/>
      <c r="E63" s="265"/>
      <c r="F63" s="266"/>
      <c r="G63" s="267"/>
      <c r="H63" s="224"/>
    </row>
    <row r="64" spans="1:8" ht="15.75">
      <c r="A64" s="258"/>
      <c r="B64" s="265"/>
      <c r="C64" s="265"/>
      <c r="D64" s="265"/>
      <c r="E64" s="265"/>
      <c r="F64" s="266"/>
      <c r="G64" s="267"/>
      <c r="H64" s="224"/>
    </row>
    <row r="65" spans="1:8" ht="30" customHeight="1" thickBot="1">
      <c r="A65" s="170" t="s">
        <v>157</v>
      </c>
      <c r="B65" s="171" t="s">
        <v>158</v>
      </c>
      <c r="C65" s="171"/>
      <c r="D65" s="171"/>
      <c r="E65" s="171"/>
      <c r="F65" s="171"/>
      <c r="G65" s="172"/>
      <c r="H65" s="268"/>
    </row>
  </sheetData>
  <sheetProtection/>
  <mergeCells count="10">
    <mergeCell ref="H10:H11"/>
    <mergeCell ref="B65:G65"/>
    <mergeCell ref="A6:G6"/>
    <mergeCell ref="A7:G7"/>
    <mergeCell ref="A8:G8"/>
    <mergeCell ref="A10:A11"/>
    <mergeCell ref="B10:B11"/>
    <mergeCell ref="C10:C11"/>
    <mergeCell ref="E10:E11"/>
    <mergeCell ref="G10:G11"/>
  </mergeCells>
  <conditionalFormatting sqref="C28:D28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57421875" style="218" customWidth="1"/>
    <col min="2" max="2" width="62.00390625" style="218" customWidth="1"/>
    <col min="3" max="3" width="21.8515625" style="218" customWidth="1"/>
    <col min="4" max="4" width="17.28125" style="218" customWidth="1"/>
    <col min="5" max="5" width="13.57421875" style="218" bestFit="1" customWidth="1"/>
    <col min="6" max="6" width="16.8515625" style="218" customWidth="1"/>
    <col min="7" max="7" width="18.8515625" style="218" customWidth="1"/>
    <col min="8" max="8" width="10.8515625" style="218" customWidth="1"/>
  </cols>
  <sheetData>
    <row r="1" spans="1:8" ht="15.75">
      <c r="A1" s="285"/>
      <c r="B1" s="286"/>
      <c r="C1" s="286"/>
      <c r="D1" s="286"/>
      <c r="E1" s="287"/>
      <c r="F1" s="286"/>
      <c r="G1" s="286"/>
      <c r="H1" s="288"/>
    </row>
    <row r="2" spans="1:8" ht="15.75">
      <c r="A2" s="281"/>
      <c r="B2" s="265"/>
      <c r="C2" s="265"/>
      <c r="D2" s="265"/>
      <c r="E2" s="269"/>
      <c r="F2" s="265"/>
      <c r="G2" s="265"/>
      <c r="H2" s="267"/>
    </row>
    <row r="3" spans="1:8" ht="15.75">
      <c r="A3" s="281"/>
      <c r="B3" s="265"/>
      <c r="C3" s="265"/>
      <c r="D3" s="265"/>
      <c r="E3" s="269"/>
      <c r="F3" s="265"/>
      <c r="G3" s="265"/>
      <c r="H3" s="267"/>
    </row>
    <row r="4" spans="1:8" ht="15.75">
      <c r="A4" s="281"/>
      <c r="B4" s="265"/>
      <c r="C4" s="265"/>
      <c r="D4" s="265"/>
      <c r="E4" s="269"/>
      <c r="F4" s="265"/>
      <c r="G4" s="265"/>
      <c r="H4" s="267"/>
    </row>
    <row r="5" spans="1:8" ht="15.75">
      <c r="A5" s="289" t="s">
        <v>11</v>
      </c>
      <c r="B5" s="265"/>
      <c r="C5" s="265"/>
      <c r="D5" s="265"/>
      <c r="E5" s="269"/>
      <c r="F5" s="265"/>
      <c r="G5" s="265"/>
      <c r="H5" s="267"/>
    </row>
    <row r="6" spans="1:8" ht="15.75">
      <c r="A6" s="270" t="s">
        <v>191</v>
      </c>
      <c r="B6" s="271"/>
      <c r="C6" s="271"/>
      <c r="D6" s="271"/>
      <c r="E6" s="271"/>
      <c r="F6" s="271"/>
      <c r="G6" s="272"/>
      <c r="H6" s="290"/>
    </row>
    <row r="7" spans="1:8" ht="15.75">
      <c r="A7" s="314" t="s">
        <v>160</v>
      </c>
      <c r="B7" s="75"/>
      <c r="C7" s="75"/>
      <c r="D7" s="75"/>
      <c r="E7" s="75"/>
      <c r="F7" s="75"/>
      <c r="G7" s="76"/>
      <c r="H7" s="290"/>
    </row>
    <row r="8" spans="1:8" ht="15.75">
      <c r="A8" s="273" t="s">
        <v>108</v>
      </c>
      <c r="B8" s="222"/>
      <c r="C8" s="222"/>
      <c r="D8" s="222"/>
      <c r="E8" s="222"/>
      <c r="F8" s="222"/>
      <c r="G8" s="223"/>
      <c r="H8" s="291"/>
    </row>
    <row r="9" spans="1:8" ht="15.75">
      <c r="A9" s="274"/>
      <c r="B9" s="226"/>
      <c r="C9" s="226"/>
      <c r="D9" s="226"/>
      <c r="E9" s="226"/>
      <c r="F9" s="226"/>
      <c r="G9" s="227"/>
      <c r="H9" s="227"/>
    </row>
    <row r="10" spans="1:8" ht="15.75">
      <c r="A10" s="275" t="s">
        <v>13</v>
      </c>
      <c r="B10" s="181" t="s">
        <v>14</v>
      </c>
      <c r="C10" s="181" t="s">
        <v>109</v>
      </c>
      <c r="D10" s="182" t="s">
        <v>15</v>
      </c>
      <c r="E10" s="181" t="s">
        <v>16</v>
      </c>
      <c r="F10" s="183" t="s">
        <v>17</v>
      </c>
      <c r="G10" s="184" t="s">
        <v>18</v>
      </c>
      <c r="H10" s="184" t="s">
        <v>110</v>
      </c>
    </row>
    <row r="11" spans="1:8" ht="15.75">
      <c r="A11" s="275"/>
      <c r="B11" s="181"/>
      <c r="C11" s="181"/>
      <c r="D11" s="182"/>
      <c r="E11" s="181"/>
      <c r="F11" s="183" t="s">
        <v>111</v>
      </c>
      <c r="G11" s="184"/>
      <c r="H11" s="184"/>
    </row>
    <row r="12" spans="1:8" ht="15">
      <c r="A12" s="292"/>
      <c r="B12" s="47" t="s">
        <v>104</v>
      </c>
      <c r="C12" s="43"/>
      <c r="D12" s="43"/>
      <c r="E12" s="44"/>
      <c r="F12" s="44"/>
      <c r="G12" s="93"/>
      <c r="H12" s="303"/>
    </row>
    <row r="13" spans="1:8" ht="15">
      <c r="A13" s="292">
        <v>1</v>
      </c>
      <c r="B13" s="43" t="s">
        <v>39</v>
      </c>
      <c r="C13" s="43" t="s">
        <v>180</v>
      </c>
      <c r="D13" s="43" t="s">
        <v>53</v>
      </c>
      <c r="E13" s="44">
        <v>610</v>
      </c>
      <c r="F13" s="44">
        <v>6100</v>
      </c>
      <c r="G13" s="100">
        <v>23.37</v>
      </c>
      <c r="H13" s="304" t="s">
        <v>179</v>
      </c>
    </row>
    <row r="14" spans="1:8" ht="15">
      <c r="A14" s="292">
        <v>2</v>
      </c>
      <c r="B14" s="43" t="s">
        <v>37</v>
      </c>
      <c r="C14" s="43" t="s">
        <v>177</v>
      </c>
      <c r="D14" s="43" t="s">
        <v>54</v>
      </c>
      <c r="E14" s="44">
        <v>478</v>
      </c>
      <c r="F14" s="44">
        <v>4780</v>
      </c>
      <c r="G14" s="100">
        <v>18.31</v>
      </c>
      <c r="H14" s="304" t="s">
        <v>179</v>
      </c>
    </row>
    <row r="15" spans="1:8" ht="15">
      <c r="A15" s="292">
        <v>3</v>
      </c>
      <c r="B15" s="43" t="s">
        <v>35</v>
      </c>
      <c r="C15" s="43" t="s">
        <v>177</v>
      </c>
      <c r="D15" s="43" t="s">
        <v>36</v>
      </c>
      <c r="E15" s="44">
        <v>250</v>
      </c>
      <c r="F15" s="44">
        <v>2500</v>
      </c>
      <c r="G15" s="100">
        <v>9.58</v>
      </c>
      <c r="H15" s="304" t="s">
        <v>178</v>
      </c>
    </row>
    <row r="16" spans="1:8" ht="15">
      <c r="A16" s="292">
        <v>4</v>
      </c>
      <c r="B16" s="43" t="s">
        <v>41</v>
      </c>
      <c r="C16" s="43" t="s">
        <v>116</v>
      </c>
      <c r="D16" s="43" t="s">
        <v>42</v>
      </c>
      <c r="E16" s="44">
        <v>210</v>
      </c>
      <c r="F16" s="44">
        <v>2100</v>
      </c>
      <c r="G16" s="100">
        <v>8.04</v>
      </c>
      <c r="H16" s="304" t="s">
        <v>117</v>
      </c>
    </row>
    <row r="17" spans="1:8" ht="15">
      <c r="A17" s="292">
        <v>5</v>
      </c>
      <c r="B17" s="43" t="s">
        <v>43</v>
      </c>
      <c r="C17" s="43" t="s">
        <v>181</v>
      </c>
      <c r="D17" s="43" t="s">
        <v>44</v>
      </c>
      <c r="E17" s="44">
        <v>260</v>
      </c>
      <c r="F17" s="44">
        <v>1300</v>
      </c>
      <c r="G17" s="100">
        <v>4.98</v>
      </c>
      <c r="H17" s="304" t="s">
        <v>182</v>
      </c>
    </row>
    <row r="18" spans="1:8" ht="15">
      <c r="A18" s="292">
        <v>6</v>
      </c>
      <c r="B18" s="43" t="s">
        <v>25</v>
      </c>
      <c r="C18" s="43" t="s">
        <v>164</v>
      </c>
      <c r="D18" s="43" t="s">
        <v>26</v>
      </c>
      <c r="E18" s="44">
        <v>100</v>
      </c>
      <c r="F18" s="44">
        <v>1016.6756576</v>
      </c>
      <c r="G18" s="100">
        <v>3.89</v>
      </c>
      <c r="H18" s="305">
        <v>0.0832</v>
      </c>
    </row>
    <row r="19" spans="1:8" ht="15">
      <c r="A19" s="292"/>
      <c r="B19" s="49"/>
      <c r="C19" s="43"/>
      <c r="D19" s="43"/>
      <c r="E19" s="44"/>
      <c r="F19" s="44"/>
      <c r="G19" s="97"/>
      <c r="H19" s="303"/>
    </row>
    <row r="20" spans="1:8" ht="15">
      <c r="A20" s="292"/>
      <c r="B20" s="47" t="s">
        <v>118</v>
      </c>
      <c r="C20" s="43"/>
      <c r="D20" s="43"/>
      <c r="E20" s="43"/>
      <c r="F20" s="43"/>
      <c r="G20" s="98"/>
      <c r="H20" s="306"/>
    </row>
    <row r="21" spans="1:8" ht="15">
      <c r="A21" s="292">
        <v>7</v>
      </c>
      <c r="B21" s="43" t="s">
        <v>35</v>
      </c>
      <c r="C21" s="43" t="s">
        <v>177</v>
      </c>
      <c r="D21" s="43" t="s">
        <v>49</v>
      </c>
      <c r="E21" s="44">
        <v>300</v>
      </c>
      <c r="F21" s="44">
        <v>3000</v>
      </c>
      <c r="G21" s="100">
        <v>11.49</v>
      </c>
      <c r="H21" s="304" t="s">
        <v>178</v>
      </c>
    </row>
    <row r="22" spans="1:8" ht="15">
      <c r="A22" s="292">
        <v>8</v>
      </c>
      <c r="B22" s="43" t="s">
        <v>45</v>
      </c>
      <c r="C22" s="43" t="s">
        <v>125</v>
      </c>
      <c r="D22" s="43" t="s">
        <v>46</v>
      </c>
      <c r="E22" s="44">
        <v>163</v>
      </c>
      <c r="F22" s="44">
        <v>1630</v>
      </c>
      <c r="G22" s="100">
        <v>6.24</v>
      </c>
      <c r="H22" s="304" t="s">
        <v>126</v>
      </c>
    </row>
    <row r="23" spans="1:8" ht="15">
      <c r="A23" s="292">
        <v>9</v>
      </c>
      <c r="B23" s="43" t="s">
        <v>43</v>
      </c>
      <c r="C23" s="43" t="s">
        <v>181</v>
      </c>
      <c r="D23" s="43" t="s">
        <v>50</v>
      </c>
      <c r="E23" s="44">
        <v>160</v>
      </c>
      <c r="F23" s="44">
        <v>966.8220328</v>
      </c>
      <c r="G23" s="192">
        <v>0.03703325328030615</v>
      </c>
      <c r="H23" s="304" t="s">
        <v>184</v>
      </c>
    </row>
    <row r="24" spans="1:8" ht="15">
      <c r="A24" s="292">
        <v>10</v>
      </c>
      <c r="B24" s="43" t="s">
        <v>41</v>
      </c>
      <c r="C24" s="43" t="s">
        <v>116</v>
      </c>
      <c r="D24" s="43" t="s">
        <v>51</v>
      </c>
      <c r="E24" s="44">
        <v>60</v>
      </c>
      <c r="F24" s="44">
        <v>600</v>
      </c>
      <c r="G24" s="100">
        <v>2.3</v>
      </c>
      <c r="H24" s="304" t="s">
        <v>117</v>
      </c>
    </row>
    <row r="25" spans="1:8" ht="15">
      <c r="A25" s="292"/>
      <c r="B25" s="43"/>
      <c r="C25" s="43"/>
      <c r="D25" s="43"/>
      <c r="E25" s="44"/>
      <c r="F25" s="44"/>
      <c r="G25" s="100"/>
      <c r="H25" s="304"/>
    </row>
    <row r="26" spans="1:8" ht="15">
      <c r="A26" s="293"/>
      <c r="B26" s="104" t="s">
        <v>32</v>
      </c>
      <c r="C26" s="105"/>
      <c r="D26" s="105"/>
      <c r="E26" s="106"/>
      <c r="F26" s="106">
        <v>23993.4976904</v>
      </c>
      <c r="G26" s="188">
        <v>0.919</v>
      </c>
      <c r="H26" s="307"/>
    </row>
    <row r="27" spans="1:8" ht="15.75">
      <c r="A27" s="241"/>
      <c r="B27" s="236"/>
      <c r="C27" s="236"/>
      <c r="D27" s="236"/>
      <c r="E27" s="236"/>
      <c r="F27" s="237"/>
      <c r="G27" s="238"/>
      <c r="H27" s="308"/>
    </row>
    <row r="28" spans="1:8" ht="15.75">
      <c r="A28" s="241"/>
      <c r="B28" s="110" t="s">
        <v>128</v>
      </c>
      <c r="C28" s="241"/>
      <c r="D28" s="241"/>
      <c r="E28" s="241"/>
      <c r="F28" s="242"/>
      <c r="G28" s="243"/>
      <c r="H28" s="309"/>
    </row>
    <row r="29" spans="1:8" ht="15.75">
      <c r="A29" s="241"/>
      <c r="B29" s="111" t="s">
        <v>129</v>
      </c>
      <c r="C29" s="241"/>
      <c r="D29" s="241"/>
      <c r="E29" s="241"/>
      <c r="F29" s="242">
        <v>2126.4266444</v>
      </c>
      <c r="G29" s="198">
        <v>8.15</v>
      </c>
      <c r="H29" s="310">
        <v>0.06735094651000495</v>
      </c>
    </row>
    <row r="30" spans="1:8" ht="15.75">
      <c r="A30" s="276"/>
      <c r="B30" s="245" t="s">
        <v>32</v>
      </c>
      <c r="C30" s="245"/>
      <c r="D30" s="245"/>
      <c r="E30" s="245"/>
      <c r="F30" s="277">
        <f>SUM(F29)</f>
        <v>2126.4266444</v>
      </c>
      <c r="G30" s="195">
        <v>0.0815</v>
      </c>
      <c r="H30" s="311"/>
    </row>
    <row r="31" spans="1:8" ht="15.75">
      <c r="A31" s="241"/>
      <c r="B31" s="241"/>
      <c r="C31" s="241"/>
      <c r="D31" s="241"/>
      <c r="E31" s="241"/>
      <c r="F31" s="242"/>
      <c r="G31" s="243"/>
      <c r="H31" s="309"/>
    </row>
    <row r="32" spans="1:8" ht="15.75">
      <c r="A32" s="241"/>
      <c r="B32" s="278" t="s">
        <v>130</v>
      </c>
      <c r="C32" s="241"/>
      <c r="D32" s="241"/>
      <c r="E32" s="247"/>
      <c r="F32" s="242">
        <v>12.5424679</v>
      </c>
      <c r="G32" s="197">
        <f>F32/F39</f>
        <v>0.000480428015439006</v>
      </c>
      <c r="H32" s="312"/>
    </row>
    <row r="33" spans="1:8" ht="15.75">
      <c r="A33" s="276"/>
      <c r="B33" s="245" t="s">
        <v>32</v>
      </c>
      <c r="C33" s="245"/>
      <c r="D33" s="245"/>
      <c r="E33" s="279"/>
      <c r="F33" s="277">
        <f>F32</f>
        <v>12.5424679</v>
      </c>
      <c r="G33" s="195">
        <f>G32</f>
        <v>0.000480428015439006</v>
      </c>
      <c r="H33" s="311"/>
    </row>
    <row r="34" spans="1:8" ht="15.75">
      <c r="A34" s="241"/>
      <c r="B34" s="241"/>
      <c r="C34" s="241"/>
      <c r="D34" s="241"/>
      <c r="E34" s="241"/>
      <c r="F34" s="242"/>
      <c r="G34" s="243"/>
      <c r="H34" s="309"/>
    </row>
    <row r="35" spans="1:8" ht="15.75">
      <c r="A35" s="241"/>
      <c r="B35" s="110" t="s">
        <v>132</v>
      </c>
      <c r="C35" s="241"/>
      <c r="D35" s="241"/>
      <c r="E35" s="241"/>
      <c r="F35" s="242"/>
      <c r="G35" s="243"/>
      <c r="H35" s="309"/>
    </row>
    <row r="36" spans="1:8" ht="15.75">
      <c r="A36" s="241">
        <v>1</v>
      </c>
      <c r="B36" s="241" t="s">
        <v>133</v>
      </c>
      <c r="C36" s="241"/>
      <c r="D36" s="241"/>
      <c r="E36" s="241"/>
      <c r="F36" s="242">
        <v>-39.89</v>
      </c>
      <c r="G36" s="249">
        <f>F36/F39</f>
        <v>-0.0015279507740148931</v>
      </c>
      <c r="H36" s="312"/>
    </row>
    <row r="37" spans="1:8" ht="15.75">
      <c r="A37" s="241">
        <v>2</v>
      </c>
      <c r="B37" s="241" t="s">
        <v>134</v>
      </c>
      <c r="C37" s="241"/>
      <c r="D37" s="241"/>
      <c r="E37" s="241"/>
      <c r="F37" s="112">
        <v>14.292350899999999</v>
      </c>
      <c r="G37" s="249">
        <v>0.000520057054841244</v>
      </c>
      <c r="H37" s="312"/>
    </row>
    <row r="38" spans="1:8" ht="15.75">
      <c r="A38" s="241"/>
      <c r="B38" s="245" t="s">
        <v>32</v>
      </c>
      <c r="C38" s="245"/>
      <c r="D38" s="245"/>
      <c r="E38" s="245"/>
      <c r="F38" s="277">
        <f>SUM(F36:F37)</f>
        <v>-25.5976491</v>
      </c>
      <c r="G38" s="195">
        <f>SUM(G36:G37)</f>
        <v>-0.0010078937191736492</v>
      </c>
      <c r="H38" s="311"/>
    </row>
    <row r="39" spans="1:8" ht="15.75">
      <c r="A39" s="241"/>
      <c r="B39" s="257" t="s">
        <v>135</v>
      </c>
      <c r="C39" s="257"/>
      <c r="D39" s="257"/>
      <c r="E39" s="257"/>
      <c r="F39" s="280">
        <v>26106.862</v>
      </c>
      <c r="G39" s="130" t="s">
        <v>103</v>
      </c>
      <c r="H39" s="313"/>
    </row>
    <row r="40" spans="1:8" ht="15.75">
      <c r="A40" s="281"/>
      <c r="B40" s="259"/>
      <c r="C40" s="259"/>
      <c r="D40" s="259"/>
      <c r="E40" s="259"/>
      <c r="F40" s="264"/>
      <c r="G40" s="261"/>
      <c r="H40" s="261"/>
    </row>
    <row r="41" spans="1:8" ht="15.75">
      <c r="A41" s="281"/>
      <c r="B41" s="294" t="s">
        <v>55</v>
      </c>
      <c r="C41" s="295"/>
      <c r="D41" s="295"/>
      <c r="E41" s="296"/>
      <c r="F41" s="297" t="s">
        <v>192</v>
      </c>
      <c r="G41" s="267"/>
      <c r="H41" s="298"/>
    </row>
    <row r="42" spans="1:8" ht="15.75">
      <c r="A42" s="281"/>
      <c r="B42" s="294"/>
      <c r="C42" s="295"/>
      <c r="D42" s="295"/>
      <c r="E42" s="296"/>
      <c r="F42" s="299"/>
      <c r="G42" s="298"/>
      <c r="H42" s="298"/>
    </row>
    <row r="43" spans="1:8" ht="15.75">
      <c r="A43" s="281"/>
      <c r="B43" s="152" t="s">
        <v>136</v>
      </c>
      <c r="C43" s="138"/>
      <c r="D43" s="296"/>
      <c r="E43" s="296"/>
      <c r="F43" s="300"/>
      <c r="G43" s="298"/>
      <c r="H43" s="298"/>
    </row>
    <row r="44" spans="1:8" ht="78.75">
      <c r="A44" s="281"/>
      <c r="B44" s="143" t="s">
        <v>137</v>
      </c>
      <c r="C44" s="210" t="s">
        <v>193</v>
      </c>
      <c r="D44" s="296"/>
      <c r="E44" s="296"/>
      <c r="F44" s="300"/>
      <c r="G44" s="298"/>
      <c r="H44" s="298"/>
    </row>
    <row r="45" spans="1:8" ht="15.75">
      <c r="A45" s="281"/>
      <c r="B45" s="146" t="s">
        <v>188</v>
      </c>
      <c r="C45" s="147"/>
      <c r="D45" s="259"/>
      <c r="E45" s="259"/>
      <c r="F45" s="264"/>
      <c r="G45" s="301"/>
      <c r="H45" s="301"/>
    </row>
    <row r="46" spans="1:8" ht="15.75">
      <c r="A46" s="281"/>
      <c r="B46" s="148" t="s">
        <v>140</v>
      </c>
      <c r="C46" s="211">
        <v>1378738.8105</v>
      </c>
      <c r="D46" s="259"/>
      <c r="E46" s="259"/>
      <c r="F46" s="264"/>
      <c r="G46" s="301"/>
      <c r="H46" s="301"/>
    </row>
    <row r="47" spans="1:8" ht="15.75">
      <c r="A47" s="281"/>
      <c r="B47" s="146" t="s">
        <v>189</v>
      </c>
      <c r="C47" s="147"/>
      <c r="D47" s="259"/>
      <c r="E47" s="259"/>
      <c r="F47" s="264"/>
      <c r="G47" s="301"/>
      <c r="H47" s="301"/>
    </row>
    <row r="48" spans="1:8" ht="15.75">
      <c r="A48" s="281"/>
      <c r="B48" s="148" t="s">
        <v>140</v>
      </c>
      <c r="C48" s="211">
        <v>1440378.5756</v>
      </c>
      <c r="D48" s="259"/>
      <c r="E48" s="259"/>
      <c r="F48" s="264"/>
      <c r="G48" s="301"/>
      <c r="H48" s="301"/>
    </row>
    <row r="49" spans="1:8" ht="15.75">
      <c r="A49" s="281"/>
      <c r="B49" s="152" t="s">
        <v>143</v>
      </c>
      <c r="C49" s="210" t="s">
        <v>144</v>
      </c>
      <c r="D49" s="259"/>
      <c r="E49" s="259"/>
      <c r="F49" s="264"/>
      <c r="G49" s="301"/>
      <c r="H49" s="301"/>
    </row>
    <row r="50" spans="1:8" ht="31.5">
      <c r="A50" s="281"/>
      <c r="B50" s="154" t="s">
        <v>194</v>
      </c>
      <c r="C50" s="210" t="s">
        <v>144</v>
      </c>
      <c r="D50" s="259"/>
      <c r="E50" s="259"/>
      <c r="F50" s="264"/>
      <c r="G50" s="301"/>
      <c r="H50" s="301"/>
    </row>
    <row r="51" spans="1:8" ht="31.5">
      <c r="A51" s="281"/>
      <c r="B51" s="154" t="s">
        <v>146</v>
      </c>
      <c r="C51" s="210" t="s">
        <v>144</v>
      </c>
      <c r="D51" s="259"/>
      <c r="E51" s="259"/>
      <c r="F51" s="264"/>
      <c r="G51" s="301"/>
      <c r="H51" s="301"/>
    </row>
    <row r="52" spans="1:8" ht="15.75">
      <c r="A52" s="281"/>
      <c r="B52" s="152" t="s">
        <v>147</v>
      </c>
      <c r="C52" s="210" t="s">
        <v>144</v>
      </c>
      <c r="D52" s="259"/>
      <c r="E52" s="259"/>
      <c r="F52" s="264"/>
      <c r="G52" s="301"/>
      <c r="H52" s="301"/>
    </row>
    <row r="53" spans="1:8" ht="31.5">
      <c r="A53" s="281"/>
      <c r="B53" s="212" t="s">
        <v>173</v>
      </c>
      <c r="C53" s="210" t="s">
        <v>174</v>
      </c>
      <c r="D53" s="259"/>
      <c r="E53" s="259"/>
      <c r="F53" s="264"/>
      <c r="G53" s="301"/>
      <c r="H53" s="301"/>
    </row>
    <row r="54" spans="1:8" ht="15.75">
      <c r="A54" s="281"/>
      <c r="B54" s="152" t="s">
        <v>150</v>
      </c>
      <c r="C54" s="210" t="s">
        <v>174</v>
      </c>
      <c r="D54" s="259"/>
      <c r="E54" s="259"/>
      <c r="F54" s="264"/>
      <c r="G54" s="301"/>
      <c r="H54" s="301"/>
    </row>
    <row r="55" spans="1:8" ht="15.75">
      <c r="A55" s="281"/>
      <c r="B55" s="168" t="s">
        <v>155</v>
      </c>
      <c r="C55" s="138"/>
      <c r="D55" s="259"/>
      <c r="E55" s="259"/>
      <c r="F55" s="264"/>
      <c r="G55" s="301"/>
      <c r="H55" s="301"/>
    </row>
    <row r="56" spans="1:8" ht="15.75">
      <c r="A56" s="281"/>
      <c r="B56" s="138" t="s">
        <v>175</v>
      </c>
      <c r="C56" s="138"/>
      <c r="D56" s="259"/>
      <c r="E56" s="259"/>
      <c r="F56" s="264"/>
      <c r="G56" s="301"/>
      <c r="H56" s="301"/>
    </row>
    <row r="57" spans="1:8" ht="15.75">
      <c r="A57" s="281"/>
      <c r="B57" s="204"/>
      <c r="C57" s="259"/>
      <c r="D57" s="259"/>
      <c r="E57" s="259"/>
      <c r="F57" s="264"/>
      <c r="G57" s="301"/>
      <c r="H57" s="301"/>
    </row>
    <row r="58" spans="1:8" ht="15.75">
      <c r="A58" s="281"/>
      <c r="B58" s="204"/>
      <c r="C58" s="259"/>
      <c r="D58" s="259"/>
      <c r="E58" s="259"/>
      <c r="F58" s="264"/>
      <c r="G58" s="301"/>
      <c r="H58" s="301"/>
    </row>
    <row r="59" spans="1:8" ht="15.75">
      <c r="A59" s="281"/>
      <c r="B59" s="169" t="s">
        <v>156</v>
      </c>
      <c r="C59" s="265"/>
      <c r="D59" s="265"/>
      <c r="E59" s="265"/>
      <c r="F59" s="266"/>
      <c r="G59" s="267"/>
      <c r="H59" s="267"/>
    </row>
    <row r="60" spans="1:8" ht="15.75">
      <c r="A60" s="281"/>
      <c r="B60" s="265"/>
      <c r="C60" s="265"/>
      <c r="D60" s="265"/>
      <c r="E60" s="265"/>
      <c r="F60" s="265"/>
      <c r="G60" s="267"/>
      <c r="H60" s="267"/>
    </row>
    <row r="61" spans="1:8" ht="15.75">
      <c r="A61" s="281"/>
      <c r="B61" s="265"/>
      <c r="C61" s="265"/>
      <c r="D61" s="265"/>
      <c r="E61" s="265"/>
      <c r="F61" s="266"/>
      <c r="G61" s="267"/>
      <c r="H61" s="267"/>
    </row>
    <row r="62" spans="1:8" ht="15.75">
      <c r="A62" s="281"/>
      <c r="B62" s="265"/>
      <c r="C62" s="265"/>
      <c r="D62" s="265"/>
      <c r="E62" s="265"/>
      <c r="F62" s="266"/>
      <c r="G62" s="267"/>
      <c r="H62" s="267"/>
    </row>
    <row r="63" spans="1:8" ht="39" customHeight="1">
      <c r="A63" s="282" t="s">
        <v>157</v>
      </c>
      <c r="B63" s="283" t="s">
        <v>158</v>
      </c>
      <c r="C63" s="283"/>
      <c r="D63" s="283"/>
      <c r="E63" s="283"/>
      <c r="F63" s="283"/>
      <c r="G63" s="284"/>
      <c r="H63" s="302"/>
    </row>
  </sheetData>
  <sheetProtection/>
  <mergeCells count="10">
    <mergeCell ref="H10:H11"/>
    <mergeCell ref="B63:G63"/>
    <mergeCell ref="A6:G6"/>
    <mergeCell ref="A7:G7"/>
    <mergeCell ref="A8:G8"/>
    <mergeCell ref="A10:A11"/>
    <mergeCell ref="B10:B11"/>
    <mergeCell ref="C10:C11"/>
    <mergeCell ref="E10:E11"/>
    <mergeCell ref="G10:G11"/>
  </mergeCells>
  <conditionalFormatting sqref="C26:D26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72"/>
  <sheetViews>
    <sheetView tabSelected="1" zoomScalePageLayoutView="0" workbookViewId="0" topLeftCell="A1">
      <selection activeCell="C74" sqref="C74"/>
    </sheetView>
  </sheetViews>
  <sheetFormatPr defaultColWidth="9.140625" defaultRowHeight="15"/>
  <cols>
    <col min="1" max="1" width="7.57421875" style="68" customWidth="1"/>
    <col min="2" max="2" width="67.57421875" style="68" customWidth="1"/>
    <col min="3" max="3" width="33.00390625" style="68" customWidth="1"/>
    <col min="4" max="4" width="17.8515625" style="68" customWidth="1"/>
    <col min="5" max="5" width="18.421875" style="139" customWidth="1"/>
    <col min="6" max="6" width="16.8515625" style="68" customWidth="1"/>
    <col min="7" max="7" width="23.7109375" style="68" customWidth="1"/>
    <col min="8" max="8" width="23.140625" style="68" customWidth="1"/>
  </cols>
  <sheetData>
    <row r="1" ht="15.75"/>
    <row r="2" ht="15.75"/>
    <row r="3" ht="15.75"/>
    <row r="5" ht="15.75">
      <c r="A5" s="68" t="s">
        <v>11</v>
      </c>
    </row>
    <row r="7" spans="1:8" ht="15.75">
      <c r="A7" s="270" t="s">
        <v>195</v>
      </c>
      <c r="B7" s="271"/>
      <c r="C7" s="271"/>
      <c r="D7" s="271"/>
      <c r="E7" s="271"/>
      <c r="F7" s="271"/>
      <c r="G7" s="272"/>
      <c r="H7" s="328"/>
    </row>
    <row r="8" spans="1:8" ht="15.75">
      <c r="A8" s="314" t="s">
        <v>160</v>
      </c>
      <c r="B8" s="75"/>
      <c r="C8" s="75"/>
      <c r="D8" s="75"/>
      <c r="E8" s="75"/>
      <c r="F8" s="75"/>
      <c r="G8" s="76"/>
      <c r="H8" s="329"/>
    </row>
    <row r="9" spans="1:8" ht="15.75">
      <c r="A9" s="324" t="s">
        <v>108</v>
      </c>
      <c r="B9" s="79"/>
      <c r="C9" s="79"/>
      <c r="D9" s="79"/>
      <c r="E9" s="79"/>
      <c r="F9" s="79"/>
      <c r="G9" s="80"/>
      <c r="H9" s="330"/>
    </row>
    <row r="10" spans="1:8" ht="15.75">
      <c r="A10" s="325"/>
      <c r="B10" s="175"/>
      <c r="C10" s="176"/>
      <c r="D10" s="176"/>
      <c r="E10" s="177"/>
      <c r="F10" s="178"/>
      <c r="G10" s="179"/>
      <c r="H10" s="179"/>
    </row>
    <row r="11" spans="1:8" ht="15.75">
      <c r="A11" s="275" t="s">
        <v>13</v>
      </c>
      <c r="B11" s="181" t="s">
        <v>14</v>
      </c>
      <c r="C11" s="181" t="s">
        <v>109</v>
      </c>
      <c r="D11" s="182" t="s">
        <v>15</v>
      </c>
      <c r="E11" s="181" t="s">
        <v>16</v>
      </c>
      <c r="F11" s="183" t="s">
        <v>17</v>
      </c>
      <c r="G11" s="184" t="s">
        <v>18</v>
      </c>
      <c r="H11" s="184" t="s">
        <v>110</v>
      </c>
    </row>
    <row r="12" spans="1:8" ht="15.75">
      <c r="A12" s="275"/>
      <c r="B12" s="181"/>
      <c r="C12" s="181"/>
      <c r="D12" s="182"/>
      <c r="E12" s="181"/>
      <c r="F12" s="183" t="s">
        <v>111</v>
      </c>
      <c r="G12" s="184"/>
      <c r="H12" s="184"/>
    </row>
    <row r="13" spans="1:8" ht="15">
      <c r="A13" s="292"/>
      <c r="B13" s="47" t="s">
        <v>104</v>
      </c>
      <c r="C13" s="43"/>
      <c r="D13" s="43"/>
      <c r="E13" s="44"/>
      <c r="F13" s="44"/>
      <c r="G13" s="93"/>
      <c r="H13" s="303"/>
    </row>
    <row r="14" spans="1:8" ht="15">
      <c r="A14" s="292">
        <v>1</v>
      </c>
      <c r="B14" s="43" t="s">
        <v>59</v>
      </c>
      <c r="C14" s="43" t="s">
        <v>114</v>
      </c>
      <c r="D14" s="43" t="s">
        <v>60</v>
      </c>
      <c r="E14" s="44">
        <v>250</v>
      </c>
      <c r="F14" s="44">
        <v>2500</v>
      </c>
      <c r="G14" s="234">
        <v>0.10296558597694387</v>
      </c>
      <c r="H14" s="304" t="s">
        <v>115</v>
      </c>
    </row>
    <row r="15" spans="1:8" ht="15">
      <c r="A15" s="292">
        <v>2</v>
      </c>
      <c r="B15" s="43" t="s">
        <v>25</v>
      </c>
      <c r="C15" s="43" t="s">
        <v>164</v>
      </c>
      <c r="D15" s="43" t="s">
        <v>26</v>
      </c>
      <c r="E15" s="44">
        <v>200</v>
      </c>
      <c r="F15" s="44">
        <v>2033.3513154</v>
      </c>
      <c r="G15" s="234">
        <v>0.08374608387486024</v>
      </c>
      <c r="H15" s="304">
        <v>0.0832</v>
      </c>
    </row>
    <row r="16" spans="1:8" ht="15">
      <c r="A16" s="292">
        <v>3</v>
      </c>
      <c r="B16" s="43" t="s">
        <v>23</v>
      </c>
      <c r="C16" s="43" t="s">
        <v>163</v>
      </c>
      <c r="D16" s="43" t="s">
        <v>24</v>
      </c>
      <c r="E16" s="44">
        <v>150</v>
      </c>
      <c r="F16" s="44">
        <v>1579.1532049</v>
      </c>
      <c r="G16" s="234">
        <v>0.06503937403595897</v>
      </c>
      <c r="H16" s="304">
        <v>0.076</v>
      </c>
    </row>
    <row r="17" spans="1:8" ht="15">
      <c r="A17" s="292">
        <v>4</v>
      </c>
      <c r="B17" s="43" t="s">
        <v>37</v>
      </c>
      <c r="C17" s="43" t="s">
        <v>177</v>
      </c>
      <c r="D17" s="43" t="s">
        <v>73</v>
      </c>
      <c r="E17" s="44">
        <v>80</v>
      </c>
      <c r="F17" s="44">
        <v>800</v>
      </c>
      <c r="G17" s="234">
        <v>0.03294898751262204</v>
      </c>
      <c r="H17" s="304" t="s">
        <v>179</v>
      </c>
    </row>
    <row r="18" spans="1:8" ht="15">
      <c r="A18" s="292">
        <v>5</v>
      </c>
      <c r="B18" s="43" t="s">
        <v>41</v>
      </c>
      <c r="C18" s="43" t="s">
        <v>116</v>
      </c>
      <c r="D18" s="43" t="s">
        <v>72</v>
      </c>
      <c r="E18" s="44">
        <v>80</v>
      </c>
      <c r="F18" s="44">
        <v>800</v>
      </c>
      <c r="G18" s="234">
        <v>0.03294898751262204</v>
      </c>
      <c r="H18" s="304" t="s">
        <v>117</v>
      </c>
    </row>
    <row r="19" spans="1:8" ht="15">
      <c r="A19" s="292">
        <v>6</v>
      </c>
      <c r="B19" s="43" t="s">
        <v>39</v>
      </c>
      <c r="C19" s="43" t="s">
        <v>180</v>
      </c>
      <c r="D19" s="43" t="s">
        <v>74</v>
      </c>
      <c r="E19" s="44">
        <v>25</v>
      </c>
      <c r="F19" s="44">
        <v>250</v>
      </c>
      <c r="G19" s="234">
        <v>0.010296558597694388</v>
      </c>
      <c r="H19" s="304" t="s">
        <v>179</v>
      </c>
    </row>
    <row r="20" spans="1:8" ht="15">
      <c r="A20" s="292"/>
      <c r="B20" s="43"/>
      <c r="C20" s="43"/>
      <c r="D20" s="43"/>
      <c r="E20" s="44"/>
      <c r="F20" s="44"/>
      <c r="G20" s="100"/>
      <c r="H20" s="304"/>
    </row>
    <row r="21" spans="1:8" ht="15">
      <c r="A21" s="292"/>
      <c r="B21" s="47" t="s">
        <v>118</v>
      </c>
      <c r="C21" s="43"/>
      <c r="D21" s="43"/>
      <c r="E21" s="43"/>
      <c r="F21" s="43"/>
      <c r="G21" s="98"/>
      <c r="H21" s="306"/>
    </row>
    <row r="22" spans="1:8" ht="15">
      <c r="A22" s="292">
        <v>7</v>
      </c>
      <c r="B22" s="43" t="s">
        <v>69</v>
      </c>
      <c r="C22" s="43" t="s">
        <v>121</v>
      </c>
      <c r="D22" s="43" t="s">
        <v>75</v>
      </c>
      <c r="E22" s="44">
        <v>500</v>
      </c>
      <c r="F22" s="44">
        <v>5000</v>
      </c>
      <c r="G22" s="234">
        <v>0.2059</v>
      </c>
      <c r="H22" s="304" t="s">
        <v>122</v>
      </c>
    </row>
    <row r="23" spans="1:8" ht="15">
      <c r="A23" s="292">
        <v>8</v>
      </c>
      <c r="B23" s="43" t="s">
        <v>47</v>
      </c>
      <c r="C23" s="43" t="s">
        <v>114</v>
      </c>
      <c r="D23" s="43" t="s">
        <v>76</v>
      </c>
      <c r="E23" s="44">
        <v>5000</v>
      </c>
      <c r="F23" s="44">
        <v>3773.0134272000005</v>
      </c>
      <c r="G23" s="234">
        <v>0.1554</v>
      </c>
      <c r="H23" s="304" t="s">
        <v>183</v>
      </c>
    </row>
    <row r="24" spans="1:8" ht="15">
      <c r="A24" s="292">
        <v>9</v>
      </c>
      <c r="B24" s="43" t="s">
        <v>43</v>
      </c>
      <c r="C24" s="43" t="s">
        <v>181</v>
      </c>
      <c r="D24" s="43" t="s">
        <v>50</v>
      </c>
      <c r="E24" s="44">
        <v>350</v>
      </c>
      <c r="F24" s="44">
        <v>2114.9231967</v>
      </c>
      <c r="G24" s="234">
        <v>0.08710572249777873</v>
      </c>
      <c r="H24" s="304" t="s">
        <v>184</v>
      </c>
    </row>
    <row r="25" spans="1:8" ht="15">
      <c r="A25" s="292">
        <v>10</v>
      </c>
      <c r="B25" s="43" t="s">
        <v>47</v>
      </c>
      <c r="C25" s="43" t="s">
        <v>114</v>
      </c>
      <c r="D25" s="43" t="s">
        <v>48</v>
      </c>
      <c r="E25" s="44">
        <v>4000</v>
      </c>
      <c r="F25" s="44">
        <v>2016.8492701000002</v>
      </c>
      <c r="G25" s="234">
        <v>0.08306642676920722</v>
      </c>
      <c r="H25" s="304" t="s">
        <v>183</v>
      </c>
    </row>
    <row r="26" spans="1:8" ht="15">
      <c r="A26" s="292">
        <v>11</v>
      </c>
      <c r="B26" s="43" t="s">
        <v>41</v>
      </c>
      <c r="C26" s="43" t="s">
        <v>116</v>
      </c>
      <c r="D26" s="43" t="s">
        <v>77</v>
      </c>
      <c r="E26" s="44">
        <v>100</v>
      </c>
      <c r="F26" s="44">
        <v>1000</v>
      </c>
      <c r="G26" s="234">
        <v>0.0412</v>
      </c>
      <c r="H26" s="304" t="s">
        <v>117</v>
      </c>
    </row>
    <row r="27" spans="1:8" ht="15">
      <c r="A27" s="292">
        <v>12</v>
      </c>
      <c r="B27" s="43" t="s">
        <v>45</v>
      </c>
      <c r="C27" s="43" t="s">
        <v>125</v>
      </c>
      <c r="D27" s="43" t="s">
        <v>78</v>
      </c>
      <c r="E27" s="44">
        <v>30</v>
      </c>
      <c r="F27" s="44">
        <v>300</v>
      </c>
      <c r="G27" s="234">
        <v>0.0124</v>
      </c>
      <c r="H27" s="304" t="s">
        <v>126</v>
      </c>
    </row>
    <row r="28" spans="1:8" ht="15">
      <c r="A28" s="292"/>
      <c r="B28" s="43"/>
      <c r="C28" s="43"/>
      <c r="D28" s="43"/>
      <c r="E28" s="44"/>
      <c r="F28" s="44"/>
      <c r="G28" s="100"/>
      <c r="H28" s="304"/>
    </row>
    <row r="29" spans="1:8" ht="15">
      <c r="A29" s="292"/>
      <c r="B29" s="43"/>
      <c r="C29" s="43"/>
      <c r="D29" s="43"/>
      <c r="E29" s="44"/>
      <c r="F29" s="44"/>
      <c r="G29" s="100"/>
      <c r="H29" s="303"/>
    </row>
    <row r="30" spans="1:8" ht="15">
      <c r="A30" s="293"/>
      <c r="B30" s="104" t="s">
        <v>32</v>
      </c>
      <c r="C30" s="105"/>
      <c r="D30" s="105"/>
      <c r="E30" s="106"/>
      <c r="F30" s="106">
        <v>22167.2904143</v>
      </c>
      <c r="G30" s="188">
        <v>0.9130177267776874</v>
      </c>
      <c r="H30" s="307"/>
    </row>
    <row r="31" spans="1:8" ht="15.75">
      <c r="A31" s="111"/>
      <c r="B31" s="189"/>
      <c r="C31" s="189"/>
      <c r="D31" s="189"/>
      <c r="E31" s="189"/>
      <c r="F31" s="315"/>
      <c r="G31" s="316"/>
      <c r="H31" s="331"/>
    </row>
    <row r="32" spans="1:8" ht="15.75">
      <c r="A32" s="111"/>
      <c r="B32" s="110" t="s">
        <v>128</v>
      </c>
      <c r="C32" s="111"/>
      <c r="D32" s="111"/>
      <c r="E32" s="111"/>
      <c r="F32" s="112"/>
      <c r="G32" s="113"/>
      <c r="H32" s="332"/>
    </row>
    <row r="33" spans="1:8" ht="15.75">
      <c r="A33" s="111"/>
      <c r="B33" s="111" t="s">
        <v>129</v>
      </c>
      <c r="C33" s="191"/>
      <c r="D33" s="191"/>
      <c r="E33" s="191"/>
      <c r="F33" s="44">
        <v>2087.1222845</v>
      </c>
      <c r="G33" s="234">
        <v>0.0859</v>
      </c>
      <c r="H33" s="333">
        <v>0.06852259250897419</v>
      </c>
    </row>
    <row r="34" spans="1:8" ht="15.75">
      <c r="A34" s="326"/>
      <c r="B34" s="117" t="s">
        <v>32</v>
      </c>
      <c r="C34" s="117"/>
      <c r="D34" s="117"/>
      <c r="E34" s="117"/>
      <c r="F34" s="194">
        <f>SUM(F33)</f>
        <v>2087.1222845</v>
      </c>
      <c r="G34" s="195">
        <f>G33</f>
        <v>0.0859</v>
      </c>
      <c r="H34" s="311"/>
    </row>
    <row r="35" spans="1:8" ht="15.75">
      <c r="A35" s="111"/>
      <c r="B35" s="189"/>
      <c r="C35" s="189"/>
      <c r="D35" s="189"/>
      <c r="E35" s="189"/>
      <c r="F35" s="317"/>
      <c r="G35" s="318"/>
      <c r="H35" s="334"/>
    </row>
    <row r="36" spans="1:8" ht="15.75">
      <c r="A36" s="111"/>
      <c r="B36" s="110" t="s">
        <v>130</v>
      </c>
      <c r="C36" s="191"/>
      <c r="D36" s="191"/>
      <c r="E36" s="186"/>
      <c r="F36" s="44">
        <v>12.534602099999999</v>
      </c>
      <c r="G36" s="249">
        <f>F36/F43</f>
        <v>0.000516253208923412</v>
      </c>
      <c r="H36" s="312"/>
    </row>
    <row r="37" spans="1:8" ht="15.75">
      <c r="A37" s="326"/>
      <c r="B37" s="117" t="s">
        <v>32</v>
      </c>
      <c r="C37" s="117"/>
      <c r="D37" s="117"/>
      <c r="E37" s="117"/>
      <c r="F37" s="194">
        <f>SUM(F36)</f>
        <v>12.534602099999999</v>
      </c>
      <c r="G37" s="195">
        <f>G36</f>
        <v>0.000516253208923412</v>
      </c>
      <c r="H37" s="311"/>
    </row>
    <row r="38" spans="1:8" ht="15.75">
      <c r="A38" s="111"/>
      <c r="B38" s="111"/>
      <c r="C38" s="111"/>
      <c r="D38" s="111"/>
      <c r="E38" s="186"/>
      <c r="F38" s="112"/>
      <c r="G38" s="113"/>
      <c r="H38" s="332"/>
    </row>
    <row r="39" spans="1:8" ht="15.75">
      <c r="A39" s="111"/>
      <c r="B39" s="110" t="s">
        <v>132</v>
      </c>
      <c r="C39" s="111"/>
      <c r="D39" s="111"/>
      <c r="E39" s="186"/>
      <c r="F39" s="112"/>
      <c r="G39" s="113"/>
      <c r="H39" s="332"/>
    </row>
    <row r="40" spans="1:8" ht="15.75">
      <c r="A40" s="111">
        <v>1</v>
      </c>
      <c r="B40" s="111" t="s">
        <v>196</v>
      </c>
      <c r="C40" s="191"/>
      <c r="D40" s="191"/>
      <c r="E40" s="186"/>
      <c r="F40" s="112">
        <v>-36.17</v>
      </c>
      <c r="G40" s="249">
        <f>F40/F43</f>
        <v>-0.0014897065274022392</v>
      </c>
      <c r="H40" s="312"/>
    </row>
    <row r="41" spans="1:8" ht="15.75">
      <c r="A41" s="111">
        <v>2</v>
      </c>
      <c r="B41" s="111" t="s">
        <v>134</v>
      </c>
      <c r="C41" s="191"/>
      <c r="D41" s="191"/>
      <c r="E41" s="186"/>
      <c r="F41" s="112">
        <v>49.176292800000006</v>
      </c>
      <c r="G41" s="249">
        <f>F41/F43</f>
        <v>0.002025386905656725</v>
      </c>
      <c r="H41" s="312"/>
    </row>
    <row r="42" spans="1:8" ht="15.75">
      <c r="A42" s="326"/>
      <c r="B42" s="117" t="s">
        <v>32</v>
      </c>
      <c r="C42" s="117"/>
      <c r="D42" s="319"/>
      <c r="E42" s="117"/>
      <c r="F42" s="125">
        <f>SUM(F40:F41)</f>
        <v>13.006292800000004</v>
      </c>
      <c r="G42" s="195">
        <f>SUM(G40:G41)</f>
        <v>0.0005356803782544859</v>
      </c>
      <c r="H42" s="311"/>
    </row>
    <row r="43" spans="1:8" ht="15.75">
      <c r="A43" s="111"/>
      <c r="B43" s="128" t="s">
        <v>135</v>
      </c>
      <c r="C43" s="128"/>
      <c r="D43" s="128"/>
      <c r="E43" s="128"/>
      <c r="F43" s="129">
        <v>24279.95</v>
      </c>
      <c r="G43" s="130" t="s">
        <v>103</v>
      </c>
      <c r="H43" s="313"/>
    </row>
    <row r="44" spans="1:8" ht="15.75">
      <c r="A44" s="289"/>
      <c r="B44" s="133"/>
      <c r="C44" s="133"/>
      <c r="D44" s="133"/>
      <c r="E44" s="133"/>
      <c r="F44" s="201"/>
      <c r="G44" s="202"/>
      <c r="H44" s="202"/>
    </row>
    <row r="45" spans="1:8" ht="15.75">
      <c r="A45" s="289"/>
      <c r="B45" s="133"/>
      <c r="C45" s="133"/>
      <c r="D45" s="133"/>
      <c r="E45" s="133"/>
      <c r="F45" s="208"/>
      <c r="G45" s="202"/>
      <c r="H45" s="202"/>
    </row>
    <row r="46" spans="1:8" ht="15.75">
      <c r="A46" s="289"/>
      <c r="B46" s="137" t="s">
        <v>136</v>
      </c>
      <c r="C46" s="138"/>
      <c r="D46" s="138"/>
      <c r="E46" s="138"/>
      <c r="F46" s="140"/>
      <c r="G46" s="327"/>
      <c r="H46" s="141"/>
    </row>
    <row r="47" spans="1:8" ht="31.5">
      <c r="A47" s="289"/>
      <c r="B47" s="143" t="s">
        <v>197</v>
      </c>
      <c r="C47" s="320" t="s">
        <v>198</v>
      </c>
      <c r="D47" s="138"/>
      <c r="E47" s="138"/>
      <c r="F47" s="140"/>
      <c r="G47" s="141"/>
      <c r="H47" s="141"/>
    </row>
    <row r="48" spans="1:8" ht="15.75">
      <c r="A48" s="289"/>
      <c r="B48" s="152" t="s">
        <v>139</v>
      </c>
      <c r="C48" s="138"/>
      <c r="D48" s="138"/>
      <c r="E48" s="138"/>
      <c r="F48" s="138"/>
      <c r="G48" s="141"/>
      <c r="H48" s="141"/>
    </row>
    <row r="49" spans="1:8" ht="15.75">
      <c r="A49" s="289"/>
      <c r="B49" s="150" t="s">
        <v>140</v>
      </c>
      <c r="C49" s="321">
        <v>1524925.8722</v>
      </c>
      <c r="D49" s="138"/>
      <c r="E49" s="138"/>
      <c r="F49" s="138"/>
      <c r="G49" s="141"/>
      <c r="H49" s="141"/>
    </row>
    <row r="50" spans="1:8" ht="15.75">
      <c r="A50" s="289"/>
      <c r="B50" s="150" t="s">
        <v>141</v>
      </c>
      <c r="C50" s="321">
        <v>1524925.858</v>
      </c>
      <c r="D50" s="138"/>
      <c r="E50" s="138"/>
      <c r="F50" s="138"/>
      <c r="G50" s="141"/>
      <c r="H50" s="141"/>
    </row>
    <row r="51" spans="1:8" ht="15.75">
      <c r="A51" s="289"/>
      <c r="B51" s="152" t="s">
        <v>142</v>
      </c>
      <c r="C51" s="138"/>
      <c r="D51" s="138"/>
      <c r="E51" s="138"/>
      <c r="F51" s="138"/>
      <c r="G51" s="141"/>
      <c r="H51" s="141"/>
    </row>
    <row r="52" spans="1:8" ht="15.75">
      <c r="A52" s="289"/>
      <c r="B52" s="150" t="s">
        <v>140</v>
      </c>
      <c r="C52" s="322">
        <v>1586925.2769</v>
      </c>
      <c r="D52" s="138"/>
      <c r="E52" s="138"/>
      <c r="F52" s="138"/>
      <c r="G52" s="141"/>
      <c r="H52" s="141"/>
    </row>
    <row r="53" spans="1:8" ht="15.75">
      <c r="A53" s="289"/>
      <c r="B53" s="150" t="s">
        <v>141</v>
      </c>
      <c r="C53" s="322">
        <v>1586925.2623</v>
      </c>
      <c r="D53" s="138"/>
      <c r="E53" s="138"/>
      <c r="F53" s="138"/>
      <c r="G53" s="141"/>
      <c r="H53" s="141"/>
    </row>
    <row r="54" spans="1:8" ht="15.75">
      <c r="A54" s="289"/>
      <c r="B54" s="152" t="s">
        <v>143</v>
      </c>
      <c r="C54" s="153" t="s">
        <v>144</v>
      </c>
      <c r="D54" s="138"/>
      <c r="E54" s="138"/>
      <c r="F54" s="138"/>
      <c r="G54" s="141"/>
      <c r="H54" s="141"/>
    </row>
    <row r="55" spans="1:8" ht="15.75">
      <c r="A55" s="289"/>
      <c r="B55" s="152" t="s">
        <v>145</v>
      </c>
      <c r="C55" s="153" t="s">
        <v>144</v>
      </c>
      <c r="D55" s="138"/>
      <c r="E55" s="138"/>
      <c r="F55" s="138"/>
      <c r="G55" s="141"/>
      <c r="H55" s="141"/>
    </row>
    <row r="56" spans="1:8" ht="15.75">
      <c r="A56" s="289"/>
      <c r="B56" s="154" t="s">
        <v>146</v>
      </c>
      <c r="C56" s="153" t="s">
        <v>144</v>
      </c>
      <c r="D56" s="138"/>
      <c r="E56" s="138"/>
      <c r="F56" s="138"/>
      <c r="G56" s="141"/>
      <c r="H56" s="141"/>
    </row>
    <row r="57" spans="1:8" ht="15.75">
      <c r="A57" s="289"/>
      <c r="B57" s="152" t="s">
        <v>147</v>
      </c>
      <c r="C57" s="153" t="s">
        <v>144</v>
      </c>
      <c r="D57" s="138"/>
      <c r="E57" s="138"/>
      <c r="F57" s="138"/>
      <c r="G57" s="141"/>
      <c r="H57" s="141"/>
    </row>
    <row r="58" spans="1:8" ht="15.75">
      <c r="A58" s="289"/>
      <c r="B58" s="146" t="s">
        <v>148</v>
      </c>
      <c r="C58" s="153" t="s">
        <v>199</v>
      </c>
      <c r="D58" s="138"/>
      <c r="E58" s="138"/>
      <c r="F58" s="138"/>
      <c r="G58" s="141"/>
      <c r="H58" s="141"/>
    </row>
    <row r="59" spans="1:8" ht="15.75">
      <c r="A59" s="289"/>
      <c r="B59" s="146" t="s">
        <v>150</v>
      </c>
      <c r="C59" s="147"/>
      <c r="D59" s="138"/>
      <c r="E59" s="138"/>
      <c r="F59" s="138"/>
      <c r="G59" s="141"/>
      <c r="H59" s="141"/>
    </row>
    <row r="60" spans="1:8" ht="15.75">
      <c r="A60" s="289"/>
      <c r="B60" s="157" t="s">
        <v>151</v>
      </c>
      <c r="C60" s="323" t="s">
        <v>152</v>
      </c>
      <c r="D60" s="138"/>
      <c r="E60" s="138"/>
      <c r="F60" s="323" t="s">
        <v>132</v>
      </c>
      <c r="G60" s="160"/>
      <c r="H60" s="160"/>
    </row>
    <row r="61" spans="1:8" ht="15.75">
      <c r="A61" s="289"/>
      <c r="B61" s="162" t="s">
        <v>153</v>
      </c>
      <c r="C61" s="153" t="s">
        <v>144</v>
      </c>
      <c r="D61" s="138"/>
      <c r="E61" s="138"/>
      <c r="F61" s="153" t="s">
        <v>144</v>
      </c>
      <c r="G61" s="163"/>
      <c r="H61" s="163"/>
    </row>
    <row r="62" spans="1:8" ht="15.75">
      <c r="A62" s="289"/>
      <c r="B62" s="165" t="s">
        <v>200</v>
      </c>
      <c r="C62" s="165"/>
      <c r="D62" s="165"/>
      <c r="E62" s="165"/>
      <c r="F62" s="165"/>
      <c r="G62" s="166"/>
      <c r="H62" s="330"/>
    </row>
    <row r="63" spans="1:8" ht="15.75">
      <c r="A63" s="289"/>
      <c r="B63" s="165"/>
      <c r="C63" s="165"/>
      <c r="D63" s="165"/>
      <c r="E63" s="165"/>
      <c r="F63" s="165"/>
      <c r="G63" s="166"/>
      <c r="H63" s="330"/>
    </row>
    <row r="64" spans="1:8" ht="15.75">
      <c r="A64" s="289"/>
      <c r="B64" s="168" t="s">
        <v>155</v>
      </c>
      <c r="C64" s="138"/>
      <c r="D64" s="139"/>
      <c r="F64" s="138"/>
      <c r="G64" s="141"/>
      <c r="H64" s="141"/>
    </row>
    <row r="65" spans="1:8" ht="15.75">
      <c r="A65" s="289"/>
      <c r="B65" s="133"/>
      <c r="C65" s="133"/>
      <c r="D65" s="133"/>
      <c r="E65" s="133"/>
      <c r="F65" s="201"/>
      <c r="G65" s="202"/>
      <c r="H65" s="202"/>
    </row>
    <row r="66" spans="1:8" ht="15.75">
      <c r="A66" s="289"/>
      <c r="B66" s="133"/>
      <c r="C66" s="133"/>
      <c r="D66" s="133"/>
      <c r="E66" s="133"/>
      <c r="F66" s="201"/>
      <c r="G66" s="202"/>
      <c r="H66" s="202"/>
    </row>
    <row r="67" spans="1:8" ht="15.75">
      <c r="A67" s="289"/>
      <c r="B67" s="133"/>
      <c r="C67" s="133"/>
      <c r="D67" s="133"/>
      <c r="E67" s="133"/>
      <c r="F67" s="201"/>
      <c r="G67" s="202"/>
      <c r="H67" s="202"/>
    </row>
    <row r="68" spans="1:8" ht="15.75">
      <c r="A68" s="289"/>
      <c r="B68" s="169" t="s">
        <v>156</v>
      </c>
      <c r="C68" s="213"/>
      <c r="D68" s="213"/>
      <c r="F68" s="214"/>
      <c r="G68" s="215"/>
      <c r="H68" s="215"/>
    </row>
    <row r="69" spans="1:8" ht="15.75">
      <c r="A69" s="289"/>
      <c r="B69" s="213"/>
      <c r="C69" s="213"/>
      <c r="D69" s="213"/>
      <c r="F69" s="213"/>
      <c r="G69" s="215"/>
      <c r="H69" s="215"/>
    </row>
    <row r="70" spans="1:8" ht="15.75">
      <c r="A70" s="289"/>
      <c r="B70" s="213"/>
      <c r="C70" s="213"/>
      <c r="D70" s="213"/>
      <c r="E70" s="216"/>
      <c r="F70" s="214"/>
      <c r="G70" s="215"/>
      <c r="H70" s="215"/>
    </row>
    <row r="71" spans="1:8" ht="15.75">
      <c r="A71" s="289"/>
      <c r="B71" s="213"/>
      <c r="C71" s="213"/>
      <c r="D71" s="213"/>
      <c r="F71" s="214"/>
      <c r="G71" s="215"/>
      <c r="H71" s="215"/>
    </row>
    <row r="72" spans="1:8" ht="37.5" customHeight="1">
      <c r="A72" s="241" t="s">
        <v>157</v>
      </c>
      <c r="B72" s="283" t="s">
        <v>158</v>
      </c>
      <c r="C72" s="283"/>
      <c r="D72" s="283"/>
      <c r="E72" s="283"/>
      <c r="F72" s="283"/>
      <c r="G72" s="284"/>
      <c r="H72" s="335"/>
    </row>
  </sheetData>
  <sheetProtection/>
  <mergeCells count="11">
    <mergeCell ref="H11:H12"/>
    <mergeCell ref="B62:G63"/>
    <mergeCell ref="B72:G72"/>
    <mergeCell ref="A7:G7"/>
    <mergeCell ref="A8:G8"/>
    <mergeCell ref="A9:G9"/>
    <mergeCell ref="A11:A12"/>
    <mergeCell ref="B11:B12"/>
    <mergeCell ref="C11:C12"/>
    <mergeCell ref="E11:E12"/>
    <mergeCell ref="G11:G12"/>
  </mergeCells>
  <conditionalFormatting sqref="C30:D30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9.140625" style="0" bestFit="1" customWidth="1"/>
    <col min="2" max="2" width="15.8515625" style="0" bestFit="1" customWidth="1"/>
  </cols>
  <sheetData>
    <row r="1" spans="1:2" ht="15.75" customHeight="1">
      <c r="A1" s="29" t="s">
        <v>0</v>
      </c>
      <c r="B1" s="30" t="s">
        <v>1</v>
      </c>
    </row>
    <row r="2" spans="1:2" ht="15">
      <c r="A2" s="31" t="s">
        <v>2</v>
      </c>
      <c r="B2" s="32">
        <v>6031676330.48</v>
      </c>
    </row>
    <row r="3" spans="1:2" ht="15">
      <c r="A3" s="31" t="s">
        <v>3</v>
      </c>
      <c r="B3" s="32">
        <v>1941866038.99</v>
      </c>
    </row>
    <row r="4" spans="1:2" ht="15">
      <c r="A4" s="31" t="s">
        <v>4</v>
      </c>
      <c r="B4" s="32">
        <v>3310733250.86</v>
      </c>
    </row>
    <row r="5" spans="1:2" ht="15">
      <c r="A5" s="31" t="s">
        <v>5</v>
      </c>
      <c r="B5" s="32">
        <v>2610686168.19</v>
      </c>
    </row>
    <row r="6" spans="1:2" ht="15">
      <c r="A6" s="31" t="s">
        <v>6</v>
      </c>
      <c r="B6" s="32">
        <v>2427995672.71</v>
      </c>
    </row>
    <row r="7" spans="1:2" ht="15">
      <c r="A7" s="31" t="s">
        <v>7</v>
      </c>
      <c r="B7" s="32">
        <v>16322957461.23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8.7109375" style="0" bestFit="1" customWidth="1"/>
  </cols>
  <sheetData>
    <row r="1" ht="15">
      <c r="A1" s="33" t="s">
        <v>101</v>
      </c>
    </row>
    <row r="2" ht="15">
      <c r="A2" t="s">
        <v>8</v>
      </c>
    </row>
    <row r="3" ht="15">
      <c r="A3" t="s">
        <v>9</v>
      </c>
    </row>
    <row r="5" ht="15">
      <c r="A5" s="33" t="s">
        <v>10</v>
      </c>
    </row>
    <row r="6" ht="15">
      <c r="A6" t="s">
        <v>8</v>
      </c>
    </row>
    <row r="7" ht="15">
      <c r="A7" t="s">
        <v>9</v>
      </c>
    </row>
    <row r="9" ht="15">
      <c r="A9" s="33" t="s">
        <v>102</v>
      </c>
    </row>
    <row r="10" ht="15">
      <c r="A10" t="s">
        <v>8</v>
      </c>
    </row>
    <row r="11" ht="15">
      <c r="A1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F67"/>
  <sheetViews>
    <sheetView zoomScalePageLayoutView="0" workbookViewId="0" topLeftCell="A58">
      <selection activeCell="A58" sqref="A58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59" t="s">
        <v>11</v>
      </c>
      <c r="B5" s="59"/>
      <c r="C5" s="59"/>
      <c r="D5" s="59"/>
      <c r="E5" s="59"/>
      <c r="F5" s="59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60" t="s">
        <v>12</v>
      </c>
      <c r="B7" s="60"/>
      <c r="C7" s="60"/>
      <c r="D7" s="60"/>
      <c r="E7" s="60"/>
      <c r="F7" s="60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50" t="s">
        <v>3</v>
      </c>
      <c r="B9" s="51"/>
      <c r="C9" s="51"/>
      <c r="D9" s="51"/>
      <c r="E9" s="51"/>
      <c r="F9" s="52"/>
    </row>
    <row r="10" spans="1:6" ht="15">
      <c r="A10" s="53" t="s">
        <v>13</v>
      </c>
      <c r="B10" s="55" t="s">
        <v>14</v>
      </c>
      <c r="C10" s="55" t="s">
        <v>15</v>
      </c>
      <c r="D10" s="55" t="s">
        <v>16</v>
      </c>
      <c r="E10" s="15" t="s">
        <v>17</v>
      </c>
      <c r="F10" s="57" t="s">
        <v>18</v>
      </c>
    </row>
    <row r="11" spans="1:6" ht="15">
      <c r="A11" s="54"/>
      <c r="B11" s="56"/>
      <c r="C11" s="56"/>
      <c r="D11" s="56"/>
      <c r="E11" s="15" t="s">
        <v>19</v>
      </c>
      <c r="F11" s="58"/>
    </row>
    <row r="12" spans="1:6" ht="15">
      <c r="A12" s="12"/>
      <c r="B12" s="12" t="s">
        <v>20</v>
      </c>
      <c r="C12" s="12"/>
      <c r="D12" s="16"/>
      <c r="E12" s="17"/>
      <c r="F12" s="18"/>
    </row>
    <row r="13" spans="1:6" ht="15">
      <c r="A13" s="42">
        <v>1</v>
      </c>
      <c r="B13" s="43" t="s">
        <v>21</v>
      </c>
      <c r="C13" s="43" t="s">
        <v>22</v>
      </c>
      <c r="D13" s="44">
        <v>500</v>
      </c>
      <c r="E13" s="44">
        <v>5351.219832</v>
      </c>
      <c r="F13" s="45">
        <v>27.56</v>
      </c>
    </row>
    <row r="14" spans="1:6" ht="15">
      <c r="A14" s="42">
        <v>2</v>
      </c>
      <c r="B14" s="43" t="s">
        <v>23</v>
      </c>
      <c r="C14" s="43" t="s">
        <v>24</v>
      </c>
      <c r="D14" s="44">
        <v>500</v>
      </c>
      <c r="E14" s="44">
        <v>5264.0166771</v>
      </c>
      <c r="F14" s="45">
        <v>27.11</v>
      </c>
    </row>
    <row r="15" spans="1:6" ht="15">
      <c r="A15" s="42">
        <v>3</v>
      </c>
      <c r="B15" s="43" t="s">
        <v>25</v>
      </c>
      <c r="C15" s="43" t="s">
        <v>26</v>
      </c>
      <c r="D15" s="44">
        <v>500</v>
      </c>
      <c r="E15" s="44">
        <v>5090.1012223</v>
      </c>
      <c r="F15" s="45">
        <v>26.21</v>
      </c>
    </row>
    <row r="16" spans="1:6" ht="15">
      <c r="A16" s="42">
        <v>4</v>
      </c>
      <c r="B16" s="43" t="s">
        <v>27</v>
      </c>
      <c r="C16" s="43" t="s">
        <v>28</v>
      </c>
      <c r="D16" s="44">
        <v>150</v>
      </c>
      <c r="E16" s="44">
        <v>1582.4445546</v>
      </c>
      <c r="F16" s="45">
        <v>8.15</v>
      </c>
    </row>
    <row r="17" spans="1:6" ht="15">
      <c r="A17" s="42">
        <v>5</v>
      </c>
      <c r="B17" s="43" t="s">
        <v>29</v>
      </c>
      <c r="C17" s="43" t="s">
        <v>30</v>
      </c>
      <c r="D17" s="44">
        <v>50</v>
      </c>
      <c r="E17" s="44">
        <v>529.9544188</v>
      </c>
      <c r="F17" s="45">
        <v>2.73</v>
      </c>
    </row>
    <row r="18" spans="1:6" ht="15">
      <c r="A18" s="28"/>
      <c r="B18" s="13"/>
      <c r="C18" s="13"/>
      <c r="D18" s="13"/>
      <c r="E18" s="19"/>
      <c r="F18" s="20"/>
    </row>
    <row r="19" spans="1:6" ht="15">
      <c r="A19" s="21"/>
      <c r="B19" s="14" t="s">
        <v>32</v>
      </c>
      <c r="C19" s="14"/>
      <c r="D19" s="14"/>
      <c r="E19" s="22">
        <v>17817.736704799998</v>
      </c>
      <c r="F19" s="23">
        <v>0.9176</v>
      </c>
    </row>
    <row r="20" spans="1:6" ht="15">
      <c r="A20" s="12"/>
      <c r="B20" s="12" t="s">
        <v>33</v>
      </c>
      <c r="C20" s="24"/>
      <c r="D20" s="16"/>
      <c r="E20" s="17">
        <v>1600.923685100002</v>
      </c>
      <c r="F20" s="18">
        <f>E20/E21</f>
        <v>0.08244253995670431</v>
      </c>
    </row>
    <row r="21" spans="1:6" ht="15">
      <c r="A21" s="21"/>
      <c r="B21" s="14" t="s">
        <v>32</v>
      </c>
      <c r="C21" s="14"/>
      <c r="D21" s="14"/>
      <c r="E21" s="22">
        <v>19418.6603899</v>
      </c>
      <c r="F21" s="25">
        <v>1</v>
      </c>
    </row>
    <row r="22" spans="1:6" ht="15">
      <c r="A22" s="12"/>
      <c r="B22" s="26" t="s">
        <v>34</v>
      </c>
      <c r="C22" s="12"/>
      <c r="D22" s="16"/>
      <c r="E22" s="12"/>
      <c r="F22" s="27">
        <v>506250000</v>
      </c>
    </row>
    <row r="23" spans="1:6" ht="15">
      <c r="A23" s="11"/>
      <c r="B23" s="11"/>
      <c r="C23" s="11"/>
      <c r="D23" s="11"/>
      <c r="E23" s="11"/>
      <c r="F23" s="11"/>
    </row>
    <row r="24" spans="1:6" ht="15">
      <c r="A24" s="50" t="s">
        <v>4</v>
      </c>
      <c r="B24" s="51"/>
      <c r="C24" s="51"/>
      <c r="D24" s="51"/>
      <c r="E24" s="51"/>
      <c r="F24" s="52"/>
    </row>
    <row r="25" spans="1:6" ht="15">
      <c r="A25" s="53" t="s">
        <v>13</v>
      </c>
      <c r="B25" s="55" t="s">
        <v>14</v>
      </c>
      <c r="C25" s="55" t="s">
        <v>15</v>
      </c>
      <c r="D25" s="55" t="s">
        <v>16</v>
      </c>
      <c r="E25" s="15" t="s">
        <v>17</v>
      </c>
      <c r="F25" s="57" t="s">
        <v>18</v>
      </c>
    </row>
    <row r="26" spans="1:6" ht="15">
      <c r="A26" s="54"/>
      <c r="B26" s="56"/>
      <c r="C26" s="56"/>
      <c r="D26" s="56"/>
      <c r="E26" s="15" t="s">
        <v>19</v>
      </c>
      <c r="F26" s="58"/>
    </row>
    <row r="27" spans="1:6" ht="15">
      <c r="A27" s="12"/>
      <c r="B27" s="12" t="s">
        <v>20</v>
      </c>
      <c r="C27" s="12"/>
      <c r="D27" s="16"/>
      <c r="E27" s="17"/>
      <c r="F27" s="18"/>
    </row>
    <row r="28" spans="1:6" ht="15">
      <c r="A28" s="42">
        <v>1</v>
      </c>
      <c r="B28" s="43" t="s">
        <v>35</v>
      </c>
      <c r="C28" s="43" t="s">
        <v>36</v>
      </c>
      <c r="D28" s="13">
        <v>500</v>
      </c>
      <c r="E28" s="19">
        <v>5000</v>
      </c>
      <c r="F28" s="20">
        <v>0.15102394384953932</v>
      </c>
    </row>
    <row r="29" spans="1:6" ht="15">
      <c r="A29" s="42">
        <v>2</v>
      </c>
      <c r="B29" s="43" t="s">
        <v>25</v>
      </c>
      <c r="C29" s="43" t="s">
        <v>26</v>
      </c>
      <c r="D29" s="13">
        <v>450</v>
      </c>
      <c r="E29" s="19">
        <v>4575.0404596</v>
      </c>
      <c r="F29" s="20">
        <v>0.1381881306960002</v>
      </c>
    </row>
    <row r="30" spans="1:6" ht="15">
      <c r="A30" s="42">
        <v>3</v>
      </c>
      <c r="B30" s="43" t="s">
        <v>37</v>
      </c>
      <c r="C30" s="43" t="s">
        <v>38</v>
      </c>
      <c r="D30" s="13">
        <v>400</v>
      </c>
      <c r="E30" s="19">
        <v>4000</v>
      </c>
      <c r="F30" s="20">
        <v>0.12081915507963145</v>
      </c>
    </row>
    <row r="31" spans="1:6" ht="15">
      <c r="A31" s="42">
        <v>4</v>
      </c>
      <c r="B31" s="43" t="s">
        <v>39</v>
      </c>
      <c r="C31" s="43" t="s">
        <v>40</v>
      </c>
      <c r="D31" s="13">
        <v>360</v>
      </c>
      <c r="E31" s="19">
        <v>3600</v>
      </c>
      <c r="F31" s="20">
        <v>0.10873723957166831</v>
      </c>
    </row>
    <row r="32" spans="1:6" ht="15">
      <c r="A32" s="42">
        <v>5</v>
      </c>
      <c r="B32" s="43" t="s">
        <v>41</v>
      </c>
      <c r="C32" s="43" t="s">
        <v>42</v>
      </c>
      <c r="D32" s="13">
        <v>210</v>
      </c>
      <c r="E32" s="19">
        <v>2100</v>
      </c>
      <c r="F32" s="20">
        <v>0.06343005641680652</v>
      </c>
    </row>
    <row r="33" spans="1:6" ht="15">
      <c r="A33" s="42">
        <v>6</v>
      </c>
      <c r="B33" s="43" t="s">
        <v>43</v>
      </c>
      <c r="C33" s="43" t="s">
        <v>44</v>
      </c>
      <c r="D33" s="13">
        <v>240</v>
      </c>
      <c r="E33" s="19">
        <v>1200</v>
      </c>
      <c r="F33" s="20">
        <v>0.036245746523889434</v>
      </c>
    </row>
    <row r="34" spans="1:6" ht="15">
      <c r="A34" s="28"/>
      <c r="B34" s="13"/>
      <c r="C34" s="13"/>
      <c r="D34" s="13"/>
      <c r="E34" s="19"/>
      <c r="F34" s="20"/>
    </row>
    <row r="35" spans="1:6" ht="15">
      <c r="A35" s="28"/>
      <c r="B35" s="13"/>
      <c r="C35" s="13"/>
      <c r="D35" s="13"/>
      <c r="E35" s="19"/>
      <c r="F35" s="20"/>
    </row>
    <row r="36" spans="1:6" ht="15">
      <c r="A36" s="12"/>
      <c r="B36" s="12" t="s">
        <v>31</v>
      </c>
      <c r="C36" s="12"/>
      <c r="D36" s="16"/>
      <c r="E36" s="17"/>
      <c r="F36" s="18"/>
    </row>
    <row r="37" spans="1:6" ht="15">
      <c r="A37" s="42">
        <v>7</v>
      </c>
      <c r="B37" s="43" t="s">
        <v>45</v>
      </c>
      <c r="C37" s="43" t="s">
        <v>46</v>
      </c>
      <c r="D37" s="13">
        <v>407</v>
      </c>
      <c r="E37" s="19">
        <v>4070</v>
      </c>
      <c r="F37" s="20">
        <v>0.122933490293525</v>
      </c>
    </row>
    <row r="38" spans="1:6" ht="15">
      <c r="A38" s="42">
        <v>8</v>
      </c>
      <c r="B38" s="43" t="s">
        <v>47</v>
      </c>
      <c r="C38" s="43" t="s">
        <v>48</v>
      </c>
      <c r="D38" s="13">
        <v>4000</v>
      </c>
      <c r="E38" s="19">
        <v>2016.3769995000002</v>
      </c>
      <c r="F38" s="20">
        <v>0.060904241350398125</v>
      </c>
    </row>
    <row r="39" spans="1:6" ht="15">
      <c r="A39" s="42">
        <v>9</v>
      </c>
      <c r="B39" s="43" t="s">
        <v>35</v>
      </c>
      <c r="C39" s="43" t="s">
        <v>49</v>
      </c>
      <c r="D39" s="13">
        <v>200</v>
      </c>
      <c r="E39" s="19">
        <v>2000</v>
      </c>
      <c r="F39" s="20">
        <v>0.060409577539815726</v>
      </c>
    </row>
    <row r="40" spans="1:6" ht="15">
      <c r="A40" s="42">
        <v>10</v>
      </c>
      <c r="B40" s="43" t="s">
        <v>43</v>
      </c>
      <c r="C40" s="43" t="s">
        <v>50</v>
      </c>
      <c r="D40" s="13">
        <v>240</v>
      </c>
      <c r="E40" s="19">
        <v>1450.2330492</v>
      </c>
      <c r="F40" s="20">
        <v>0.043803982918225404</v>
      </c>
    </row>
    <row r="41" spans="1:6" ht="15">
      <c r="A41" s="42">
        <v>11</v>
      </c>
      <c r="B41" s="43" t="s">
        <v>41</v>
      </c>
      <c r="C41" s="43" t="s">
        <v>51</v>
      </c>
      <c r="D41" s="13">
        <v>60</v>
      </c>
      <c r="E41" s="19">
        <v>600</v>
      </c>
      <c r="F41" s="20">
        <v>0.018122873261944717</v>
      </c>
    </row>
    <row r="42" spans="1:6" ht="15">
      <c r="A42" s="21"/>
      <c r="B42" s="14" t="s">
        <v>32</v>
      </c>
      <c r="C42" s="14"/>
      <c r="D42" s="14"/>
      <c r="E42" s="22">
        <v>30611.6505083</v>
      </c>
      <c r="F42" s="23">
        <v>0.9246184375014442</v>
      </c>
    </row>
    <row r="43" spans="1:6" ht="15">
      <c r="A43" s="12"/>
      <c r="B43" s="12" t="s">
        <v>33</v>
      </c>
      <c r="C43" s="24"/>
      <c r="D43" s="16"/>
      <c r="E43" s="17">
        <v>2495.6828927999977</v>
      </c>
      <c r="F43" s="18">
        <v>0.07538157461369654</v>
      </c>
    </row>
    <row r="44" spans="1:6" ht="15">
      <c r="A44" s="21"/>
      <c r="B44" s="14" t="s">
        <v>32</v>
      </c>
      <c r="C44" s="14"/>
      <c r="D44" s="14"/>
      <c r="E44" s="22">
        <v>33107.333</v>
      </c>
      <c r="F44" s="25" t="s">
        <v>103</v>
      </c>
    </row>
    <row r="45" spans="1:6" ht="15">
      <c r="A45" s="12"/>
      <c r="B45" s="26" t="s">
        <v>52</v>
      </c>
      <c r="C45" s="12"/>
      <c r="D45" s="16"/>
      <c r="E45" s="12"/>
      <c r="F45" s="27">
        <v>675000000</v>
      </c>
    </row>
    <row r="46" spans="1:6" ht="15">
      <c r="A46" s="11"/>
      <c r="B46" s="11"/>
      <c r="C46" s="11"/>
      <c r="D46" s="11"/>
      <c r="E46" s="11"/>
      <c r="F46" s="11"/>
    </row>
    <row r="47" spans="1:6" ht="15">
      <c r="A47" s="50" t="s">
        <v>5</v>
      </c>
      <c r="B47" s="51"/>
      <c r="C47" s="51"/>
      <c r="D47" s="51"/>
      <c r="E47" s="51"/>
      <c r="F47" s="52"/>
    </row>
    <row r="48" spans="1:6" ht="15">
      <c r="A48" s="53" t="s">
        <v>13</v>
      </c>
      <c r="B48" s="55" t="s">
        <v>14</v>
      </c>
      <c r="C48" s="55" t="s">
        <v>15</v>
      </c>
      <c r="D48" s="55" t="s">
        <v>16</v>
      </c>
      <c r="E48" s="15" t="s">
        <v>17</v>
      </c>
      <c r="F48" s="57" t="s">
        <v>18</v>
      </c>
    </row>
    <row r="49" spans="1:6" ht="15">
      <c r="A49" s="54"/>
      <c r="B49" s="56"/>
      <c r="C49" s="56"/>
      <c r="D49" s="56"/>
      <c r="E49" s="15" t="s">
        <v>19</v>
      </c>
      <c r="F49" s="58"/>
    </row>
    <row r="50" spans="1:6" ht="15">
      <c r="A50" s="42"/>
      <c r="B50" s="47" t="s">
        <v>104</v>
      </c>
      <c r="C50" s="12"/>
      <c r="D50" s="16"/>
      <c r="E50" s="17"/>
      <c r="F50" s="18"/>
    </row>
    <row r="51" spans="1:6" ht="15">
      <c r="A51" s="42">
        <v>1</v>
      </c>
      <c r="B51" s="43" t="s">
        <v>39</v>
      </c>
      <c r="C51" s="43" t="s">
        <v>53</v>
      </c>
      <c r="D51" s="44">
        <v>610</v>
      </c>
      <c r="E51" s="44">
        <v>6100</v>
      </c>
      <c r="F51" s="45">
        <v>23.37</v>
      </c>
    </row>
    <row r="52" spans="1:6" ht="15">
      <c r="A52" s="42">
        <v>2</v>
      </c>
      <c r="B52" s="43" t="s">
        <v>37</v>
      </c>
      <c r="C52" s="43" t="s">
        <v>54</v>
      </c>
      <c r="D52" s="44">
        <v>478</v>
      </c>
      <c r="E52" s="44">
        <v>4780</v>
      </c>
      <c r="F52" s="45">
        <v>18.31</v>
      </c>
    </row>
    <row r="53" spans="1:6" ht="15">
      <c r="A53" s="42">
        <v>3</v>
      </c>
      <c r="B53" s="43" t="s">
        <v>35</v>
      </c>
      <c r="C53" s="43" t="s">
        <v>36</v>
      </c>
      <c r="D53" s="44">
        <v>250</v>
      </c>
      <c r="E53" s="44">
        <v>2500</v>
      </c>
      <c r="F53" s="45">
        <v>9.58</v>
      </c>
    </row>
    <row r="54" spans="1:6" ht="15">
      <c r="A54" s="42">
        <v>4</v>
      </c>
      <c r="B54" s="43" t="s">
        <v>41</v>
      </c>
      <c r="C54" s="43" t="s">
        <v>42</v>
      </c>
      <c r="D54" s="44">
        <v>210</v>
      </c>
      <c r="E54" s="44">
        <v>2100</v>
      </c>
      <c r="F54" s="45">
        <v>8.04</v>
      </c>
    </row>
    <row r="55" spans="1:6" ht="15">
      <c r="A55" s="42">
        <v>5</v>
      </c>
      <c r="B55" s="43" t="s">
        <v>43</v>
      </c>
      <c r="C55" s="43" t="s">
        <v>44</v>
      </c>
      <c r="D55" s="44">
        <v>260</v>
      </c>
      <c r="E55" s="44">
        <v>1300</v>
      </c>
      <c r="F55" s="45">
        <v>4.98</v>
      </c>
    </row>
    <row r="56" spans="1:6" ht="15">
      <c r="A56" s="42">
        <v>6</v>
      </c>
      <c r="B56" s="43" t="s">
        <v>25</v>
      </c>
      <c r="C56" s="43" t="s">
        <v>26</v>
      </c>
      <c r="D56" s="44">
        <v>100</v>
      </c>
      <c r="E56" s="44">
        <v>1016.6756576</v>
      </c>
      <c r="F56" s="45">
        <v>3.89</v>
      </c>
    </row>
    <row r="57" spans="1:6" ht="15">
      <c r="A57" s="28"/>
      <c r="B57" s="13"/>
      <c r="C57" s="13"/>
      <c r="D57" s="13"/>
      <c r="E57" s="19"/>
      <c r="F57" s="20"/>
    </row>
    <row r="58" spans="1:6" ht="15">
      <c r="A58" s="12"/>
      <c r="B58" s="12" t="s">
        <v>31</v>
      </c>
      <c r="C58" s="12"/>
      <c r="D58" s="16"/>
      <c r="E58" s="17"/>
      <c r="F58" s="18"/>
    </row>
    <row r="59" spans="1:6" ht="15">
      <c r="A59" s="42">
        <v>7</v>
      </c>
      <c r="B59" s="43" t="s">
        <v>35</v>
      </c>
      <c r="C59" s="43" t="s">
        <v>49</v>
      </c>
      <c r="D59" s="44">
        <v>300</v>
      </c>
      <c r="E59" s="44">
        <v>3000</v>
      </c>
      <c r="F59" s="45">
        <v>11.49</v>
      </c>
    </row>
    <row r="60" spans="1:6" ht="15">
      <c r="A60" s="42">
        <v>8</v>
      </c>
      <c r="B60" s="43" t="s">
        <v>45</v>
      </c>
      <c r="C60" s="43" t="s">
        <v>46</v>
      </c>
      <c r="D60" s="44">
        <v>163</v>
      </c>
      <c r="E60" s="44">
        <v>1630</v>
      </c>
      <c r="F60" s="45">
        <v>6.24</v>
      </c>
    </row>
    <row r="61" spans="1:6" ht="15">
      <c r="A61" s="42">
        <v>9</v>
      </c>
      <c r="B61" s="43" t="s">
        <v>43</v>
      </c>
      <c r="C61" s="43" t="s">
        <v>50</v>
      </c>
      <c r="D61" s="44">
        <v>160</v>
      </c>
      <c r="E61" s="44">
        <v>966.8220328</v>
      </c>
      <c r="F61" s="46">
        <v>0.03703325328030615</v>
      </c>
    </row>
    <row r="62" spans="1:6" ht="15">
      <c r="A62" s="42">
        <v>10</v>
      </c>
      <c r="B62" s="43" t="s">
        <v>41</v>
      </c>
      <c r="C62" s="43" t="s">
        <v>51</v>
      </c>
      <c r="D62" s="44">
        <v>60</v>
      </c>
      <c r="E62" s="44">
        <v>600</v>
      </c>
      <c r="F62" s="45">
        <v>2.3</v>
      </c>
    </row>
    <row r="63" spans="1:6" ht="15">
      <c r="A63" s="21"/>
      <c r="B63" s="14" t="s">
        <v>32</v>
      </c>
      <c r="C63" s="14"/>
      <c r="D63" s="14"/>
      <c r="E63" s="22">
        <v>23993.4976904</v>
      </c>
      <c r="F63" s="23">
        <v>0.919</v>
      </c>
    </row>
    <row r="64" spans="1:6" ht="15">
      <c r="A64" s="12"/>
      <c r="B64" s="12" t="s">
        <v>33</v>
      </c>
      <c r="C64" s="24"/>
      <c r="D64" s="16"/>
      <c r="E64" s="17">
        <v>2113.3639540000017</v>
      </c>
      <c r="F64" s="18">
        <f>E64/E65</f>
        <v>0.08095051615165398</v>
      </c>
    </row>
    <row r="65" spans="1:6" ht="15">
      <c r="A65" s="21"/>
      <c r="B65" s="14" t="s">
        <v>32</v>
      </c>
      <c r="C65" s="14"/>
      <c r="D65" s="14"/>
      <c r="E65" s="22">
        <v>26106.862</v>
      </c>
      <c r="F65" s="25" t="s">
        <v>103</v>
      </c>
    </row>
    <row r="66" spans="1:6" ht="15">
      <c r="A66" s="12"/>
      <c r="B66" s="26" t="s">
        <v>55</v>
      </c>
      <c r="C66" s="12"/>
      <c r="D66" s="16"/>
      <c r="E66" s="12"/>
      <c r="F66" s="27">
        <v>543750000</v>
      </c>
    </row>
    <row r="67" spans="1:6" ht="15">
      <c r="A67" s="11"/>
      <c r="B67" s="11"/>
      <c r="C67" s="11"/>
      <c r="D67" s="11"/>
      <c r="E67" s="11"/>
      <c r="F67" s="11"/>
    </row>
  </sheetData>
  <sheetProtection/>
  <mergeCells count="20">
    <mergeCell ref="A5:F5"/>
    <mergeCell ref="A7:F7"/>
    <mergeCell ref="A9:F9"/>
    <mergeCell ref="A10:A11"/>
    <mergeCell ref="B10:B11"/>
    <mergeCell ref="C10:C11"/>
    <mergeCell ref="D10:D11"/>
    <mergeCell ref="F10:F11"/>
    <mergeCell ref="A24:F24"/>
    <mergeCell ref="A25:A26"/>
    <mergeCell ref="B25:B26"/>
    <mergeCell ref="C25:C26"/>
    <mergeCell ref="D25:D26"/>
    <mergeCell ref="F25:F26"/>
    <mergeCell ref="A47:F47"/>
    <mergeCell ref="A48:A49"/>
    <mergeCell ref="B48:B49"/>
    <mergeCell ref="C48:C49"/>
    <mergeCell ref="D48:D49"/>
    <mergeCell ref="F48:F49"/>
  </mergeCells>
  <printOptions/>
  <pageMargins left="0.7" right="0.7" top="0.75" bottom="0.75" header="0.3" footer="0.3"/>
  <pageSetup horizontalDpi="300" verticalDpi="300" orientation="portrait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43">
      <selection activeCell="A44" sqref="A44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59" t="s">
        <v>11</v>
      </c>
      <c r="B5" s="59"/>
      <c r="C5" s="59"/>
      <c r="D5" s="59"/>
      <c r="E5" s="59"/>
      <c r="F5" s="59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60" t="s">
        <v>56</v>
      </c>
      <c r="B7" s="60"/>
      <c r="C7" s="60"/>
      <c r="D7" s="60"/>
      <c r="E7" s="60"/>
      <c r="F7" s="60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50" t="s">
        <v>2</v>
      </c>
      <c r="B9" s="51"/>
      <c r="C9" s="51"/>
      <c r="D9" s="51"/>
      <c r="E9" s="51"/>
      <c r="F9" s="52"/>
    </row>
    <row r="10" spans="1:6" ht="27" customHeight="1">
      <c r="A10" s="53" t="s">
        <v>13</v>
      </c>
      <c r="B10" s="55" t="s">
        <v>14</v>
      </c>
      <c r="C10" s="55" t="s">
        <v>15</v>
      </c>
      <c r="D10" s="55" t="s">
        <v>16</v>
      </c>
      <c r="E10" s="15" t="s">
        <v>17</v>
      </c>
      <c r="F10" s="57" t="s">
        <v>18</v>
      </c>
    </row>
    <row r="11" spans="1:6" ht="21.75" customHeight="1">
      <c r="A11" s="54"/>
      <c r="B11" s="56"/>
      <c r="C11" s="56"/>
      <c r="D11" s="56"/>
      <c r="E11" s="15" t="s">
        <v>19</v>
      </c>
      <c r="F11" s="58"/>
    </row>
    <row r="12" spans="1:6" ht="15">
      <c r="A12" s="42"/>
      <c r="B12" s="47" t="s">
        <v>105</v>
      </c>
      <c r="C12" s="12"/>
      <c r="D12" s="16"/>
      <c r="E12" s="17"/>
      <c r="F12" s="18"/>
    </row>
    <row r="13" spans="1:6" ht="15">
      <c r="A13" s="42">
        <v>1</v>
      </c>
      <c r="B13" s="43" t="s">
        <v>57</v>
      </c>
      <c r="C13" s="13" t="s">
        <v>58</v>
      </c>
      <c r="D13" s="44">
        <v>2000</v>
      </c>
      <c r="E13" s="44">
        <v>9935.7055738</v>
      </c>
      <c r="F13" s="46">
        <v>0.16472544413233847</v>
      </c>
    </row>
    <row r="14" spans="1:6" ht="15">
      <c r="A14" s="12"/>
      <c r="B14" s="12" t="s">
        <v>20</v>
      </c>
      <c r="C14" s="12"/>
      <c r="D14" s="16"/>
      <c r="E14" s="17"/>
      <c r="F14" s="18"/>
    </row>
    <row r="15" spans="1:6" ht="15">
      <c r="A15" s="42">
        <v>2</v>
      </c>
      <c r="B15" s="43" t="s">
        <v>27</v>
      </c>
      <c r="C15" s="43" t="s">
        <v>63</v>
      </c>
      <c r="D15" s="44">
        <v>1400</v>
      </c>
      <c r="E15" s="44">
        <v>14726.9289726</v>
      </c>
      <c r="F15" s="46">
        <v>0.2442</v>
      </c>
    </row>
    <row r="16" spans="1:6" ht="15">
      <c r="A16" s="42">
        <v>3</v>
      </c>
      <c r="B16" s="43" t="s">
        <v>59</v>
      </c>
      <c r="C16" s="43" t="s">
        <v>61</v>
      </c>
      <c r="D16" s="44">
        <v>490</v>
      </c>
      <c r="E16" s="44">
        <v>2500</v>
      </c>
      <c r="F16" s="46">
        <v>0.0414</v>
      </c>
    </row>
    <row r="17" spans="1:6" ht="15">
      <c r="A17" s="42">
        <v>4</v>
      </c>
      <c r="B17" s="43" t="s">
        <v>59</v>
      </c>
      <c r="C17" s="43" t="s">
        <v>60</v>
      </c>
      <c r="D17" s="44">
        <v>250</v>
      </c>
      <c r="E17" s="44">
        <v>2500</v>
      </c>
      <c r="F17" s="46">
        <v>0.0414</v>
      </c>
    </row>
    <row r="18" spans="1:6" ht="15">
      <c r="A18" s="42">
        <v>5</v>
      </c>
      <c r="B18" s="43" t="s">
        <v>41</v>
      </c>
      <c r="C18" s="43" t="s">
        <v>62</v>
      </c>
      <c r="D18" s="44">
        <v>480</v>
      </c>
      <c r="E18" s="44">
        <v>1600</v>
      </c>
      <c r="F18" s="46">
        <v>0.0265</v>
      </c>
    </row>
    <row r="19" spans="1:6" ht="15">
      <c r="A19" s="28"/>
      <c r="B19" s="13"/>
      <c r="C19" s="13"/>
      <c r="D19" s="13"/>
      <c r="E19" s="19"/>
      <c r="F19" s="20"/>
    </row>
    <row r="20" spans="1:6" ht="15">
      <c r="A20" s="12"/>
      <c r="B20" s="12" t="s">
        <v>31</v>
      </c>
      <c r="C20" s="12"/>
      <c r="D20" s="16"/>
      <c r="E20" s="17"/>
      <c r="F20" s="18"/>
    </row>
    <row r="21" spans="1:6" ht="15">
      <c r="A21" s="42">
        <v>6</v>
      </c>
      <c r="B21" s="43" t="s">
        <v>64</v>
      </c>
      <c r="C21" s="43" t="s">
        <v>65</v>
      </c>
      <c r="D21" s="44">
        <v>750</v>
      </c>
      <c r="E21" s="44">
        <v>7500</v>
      </c>
      <c r="F21" s="46">
        <v>0.1243</v>
      </c>
    </row>
    <row r="22" spans="1:6" ht="15">
      <c r="A22" s="42">
        <v>7</v>
      </c>
      <c r="B22" s="43" t="s">
        <v>69</v>
      </c>
      <c r="C22" s="43" t="s">
        <v>70</v>
      </c>
      <c r="D22" s="44">
        <v>750</v>
      </c>
      <c r="E22" s="44">
        <v>5000</v>
      </c>
      <c r="F22" s="46">
        <v>0.0829</v>
      </c>
    </row>
    <row r="23" spans="1:6" ht="15">
      <c r="A23" s="42">
        <v>8</v>
      </c>
      <c r="B23" s="43" t="s">
        <v>47</v>
      </c>
      <c r="C23" s="43" t="s">
        <v>68</v>
      </c>
      <c r="D23" s="44">
        <v>500</v>
      </c>
      <c r="E23" s="44">
        <v>5000</v>
      </c>
      <c r="F23" s="46">
        <v>0.0829</v>
      </c>
    </row>
    <row r="24" spans="1:6" ht="15">
      <c r="A24" s="42">
        <v>9</v>
      </c>
      <c r="B24" s="43" t="s">
        <v>66</v>
      </c>
      <c r="C24" s="43" t="s">
        <v>67</v>
      </c>
      <c r="D24" s="44">
        <v>500</v>
      </c>
      <c r="E24" s="44">
        <v>5000</v>
      </c>
      <c r="F24" s="46">
        <v>0.0829</v>
      </c>
    </row>
    <row r="25" spans="1:6" ht="15">
      <c r="A25" s="42">
        <v>10</v>
      </c>
      <c r="B25" s="43" t="s">
        <v>45</v>
      </c>
      <c r="C25" s="43" t="s">
        <v>71</v>
      </c>
      <c r="D25" s="44">
        <v>80</v>
      </c>
      <c r="E25" s="44">
        <v>800</v>
      </c>
      <c r="F25" s="46">
        <v>0.0133</v>
      </c>
    </row>
    <row r="26" spans="1:6" ht="15">
      <c r="A26" s="21"/>
      <c r="B26" s="14" t="s">
        <v>32</v>
      </c>
      <c r="C26" s="14"/>
      <c r="D26" s="14"/>
      <c r="E26" s="22">
        <v>54562.6345464</v>
      </c>
      <c r="F26" s="23">
        <v>0.9046</v>
      </c>
    </row>
    <row r="27" spans="1:6" ht="15">
      <c r="A27" s="12"/>
      <c r="B27" s="12" t="s">
        <v>33</v>
      </c>
      <c r="C27" s="24"/>
      <c r="D27" s="16"/>
      <c r="E27" s="17">
        <v>5754.1280059</v>
      </c>
      <c r="F27" s="18">
        <v>0.09540000000000001</v>
      </c>
    </row>
    <row r="28" spans="1:6" ht="15">
      <c r="A28" s="21"/>
      <c r="B28" s="14" t="s">
        <v>32</v>
      </c>
      <c r="C28" s="14"/>
      <c r="D28" s="14"/>
      <c r="E28" s="22">
        <v>60316.763</v>
      </c>
      <c r="F28" s="25" t="s">
        <v>103</v>
      </c>
    </row>
    <row r="29" spans="1:6" ht="15">
      <c r="A29" s="12"/>
      <c r="B29" s="26"/>
      <c r="C29" s="12"/>
      <c r="D29" s="16"/>
      <c r="E29" s="12"/>
      <c r="F29" s="27"/>
    </row>
    <row r="31" spans="1:6" ht="15">
      <c r="A31" s="50" t="s">
        <v>6</v>
      </c>
      <c r="B31" s="51"/>
      <c r="C31" s="51"/>
      <c r="D31" s="51"/>
      <c r="E31" s="51"/>
      <c r="F31" s="52"/>
    </row>
    <row r="32" spans="1:6" ht="27" customHeight="1">
      <c r="A32" s="53" t="s">
        <v>13</v>
      </c>
      <c r="B32" s="55" t="s">
        <v>14</v>
      </c>
      <c r="C32" s="55" t="s">
        <v>15</v>
      </c>
      <c r="D32" s="55" t="s">
        <v>16</v>
      </c>
      <c r="E32" s="15" t="s">
        <v>17</v>
      </c>
      <c r="F32" s="57" t="s">
        <v>18</v>
      </c>
    </row>
    <row r="33" spans="1:6" ht="21.75" customHeight="1">
      <c r="A33" s="54"/>
      <c r="B33" s="56"/>
      <c r="C33" s="56"/>
      <c r="D33" s="56"/>
      <c r="E33" s="15" t="s">
        <v>19</v>
      </c>
      <c r="F33" s="58"/>
    </row>
    <row r="34" spans="1:6" ht="15">
      <c r="A34" s="12"/>
      <c r="B34" s="12" t="s">
        <v>20</v>
      </c>
      <c r="C34" s="12"/>
      <c r="D34" s="16"/>
      <c r="E34" s="17"/>
      <c r="F34" s="18"/>
    </row>
    <row r="35" spans="1:6" ht="15">
      <c r="A35" s="42">
        <v>1</v>
      </c>
      <c r="B35" s="43" t="s">
        <v>59</v>
      </c>
      <c r="C35" s="43" t="s">
        <v>60</v>
      </c>
      <c r="D35" s="44">
        <v>250</v>
      </c>
      <c r="E35" s="44">
        <v>2500</v>
      </c>
      <c r="F35" s="46">
        <v>0.10296558597694387</v>
      </c>
    </row>
    <row r="36" spans="1:6" ht="15">
      <c r="A36" s="42">
        <v>2</v>
      </c>
      <c r="B36" s="43" t="s">
        <v>25</v>
      </c>
      <c r="C36" s="43" t="s">
        <v>26</v>
      </c>
      <c r="D36" s="44">
        <v>200</v>
      </c>
      <c r="E36" s="44">
        <v>2033.3513154</v>
      </c>
      <c r="F36" s="46">
        <v>0.08374608387486024</v>
      </c>
    </row>
    <row r="37" spans="1:6" ht="15">
      <c r="A37" s="42">
        <v>3</v>
      </c>
      <c r="B37" s="43" t="s">
        <v>23</v>
      </c>
      <c r="C37" s="43" t="s">
        <v>24</v>
      </c>
      <c r="D37" s="44">
        <v>150</v>
      </c>
      <c r="E37" s="44">
        <v>1579.1532049</v>
      </c>
      <c r="F37" s="46">
        <v>0.06503937403595897</v>
      </c>
    </row>
    <row r="38" spans="1:6" ht="15">
      <c r="A38" s="42">
        <v>4</v>
      </c>
      <c r="B38" s="43" t="s">
        <v>37</v>
      </c>
      <c r="C38" s="43" t="s">
        <v>73</v>
      </c>
      <c r="D38" s="44">
        <v>80</v>
      </c>
      <c r="E38" s="44">
        <v>800</v>
      </c>
      <c r="F38" s="46">
        <v>0.03294898751262204</v>
      </c>
    </row>
    <row r="39" spans="1:6" ht="15">
      <c r="A39" s="42">
        <v>5</v>
      </c>
      <c r="B39" s="43" t="s">
        <v>41</v>
      </c>
      <c r="C39" s="43" t="s">
        <v>72</v>
      </c>
      <c r="D39" s="44">
        <v>80</v>
      </c>
      <c r="E39" s="44">
        <v>800</v>
      </c>
      <c r="F39" s="46">
        <v>0.03294898751262204</v>
      </c>
    </row>
    <row r="40" spans="1:6" ht="15">
      <c r="A40" s="42">
        <v>6</v>
      </c>
      <c r="B40" s="43" t="s">
        <v>39</v>
      </c>
      <c r="C40" s="43" t="s">
        <v>74</v>
      </c>
      <c r="D40" s="44">
        <v>25</v>
      </c>
      <c r="E40" s="44">
        <v>250</v>
      </c>
      <c r="F40" s="46">
        <v>0.010296558597694388</v>
      </c>
    </row>
    <row r="41" spans="1:6" ht="15">
      <c r="A41" s="28"/>
      <c r="B41" s="13"/>
      <c r="C41" s="13"/>
      <c r="D41" s="13"/>
      <c r="E41" s="19"/>
      <c r="F41" s="20"/>
    </row>
    <row r="42" spans="1:6" ht="15">
      <c r="A42" s="12"/>
      <c r="B42" s="12" t="s">
        <v>31</v>
      </c>
      <c r="C42" s="12"/>
      <c r="D42" s="16"/>
      <c r="E42" s="17"/>
      <c r="F42" s="18"/>
    </row>
    <row r="43" spans="1:6" ht="15">
      <c r="A43" s="42">
        <v>7</v>
      </c>
      <c r="B43" s="43" t="s">
        <v>69</v>
      </c>
      <c r="C43" s="43" t="s">
        <v>75</v>
      </c>
      <c r="D43" s="44">
        <v>500</v>
      </c>
      <c r="E43" s="44">
        <v>5000</v>
      </c>
      <c r="F43" s="46">
        <v>0.2059</v>
      </c>
    </row>
    <row r="44" spans="1:6" ht="15">
      <c r="A44" s="42">
        <v>8</v>
      </c>
      <c r="B44" s="43" t="s">
        <v>47</v>
      </c>
      <c r="C44" s="43" t="s">
        <v>76</v>
      </c>
      <c r="D44" s="44">
        <v>5000</v>
      </c>
      <c r="E44" s="44">
        <v>3773.0134272000005</v>
      </c>
      <c r="F44" s="46">
        <v>0.1554</v>
      </c>
    </row>
    <row r="45" spans="1:6" ht="15">
      <c r="A45" s="42">
        <v>9</v>
      </c>
      <c r="B45" s="43" t="s">
        <v>43</v>
      </c>
      <c r="C45" s="43" t="s">
        <v>50</v>
      </c>
      <c r="D45" s="44">
        <v>350</v>
      </c>
      <c r="E45" s="44">
        <v>2114.9231967</v>
      </c>
      <c r="F45" s="46">
        <v>0.08710572249777873</v>
      </c>
    </row>
    <row r="46" spans="1:6" ht="15">
      <c r="A46" s="42">
        <v>10</v>
      </c>
      <c r="B46" s="43" t="s">
        <v>47</v>
      </c>
      <c r="C46" s="43" t="s">
        <v>48</v>
      </c>
      <c r="D46" s="44">
        <v>4000</v>
      </c>
      <c r="E46" s="44">
        <v>2016.8492701000002</v>
      </c>
      <c r="F46" s="46">
        <v>0.08306642676920722</v>
      </c>
    </row>
    <row r="47" spans="1:6" ht="15">
      <c r="A47" s="42">
        <v>11</v>
      </c>
      <c r="B47" s="43" t="s">
        <v>41</v>
      </c>
      <c r="C47" s="43" t="s">
        <v>77</v>
      </c>
      <c r="D47" s="44">
        <v>100</v>
      </c>
      <c r="E47" s="44">
        <v>1000</v>
      </c>
      <c r="F47" s="46">
        <v>0.0412</v>
      </c>
    </row>
    <row r="48" spans="1:6" ht="15">
      <c r="A48" s="42">
        <v>12</v>
      </c>
      <c r="B48" s="43" t="s">
        <v>45</v>
      </c>
      <c r="C48" s="43" t="s">
        <v>78</v>
      </c>
      <c r="D48" s="44">
        <v>30</v>
      </c>
      <c r="E48" s="44">
        <v>300</v>
      </c>
      <c r="F48" s="46">
        <v>0.0124</v>
      </c>
    </row>
    <row r="49" spans="1:6" ht="15">
      <c r="A49" s="48"/>
      <c r="B49" s="49"/>
      <c r="C49" s="13"/>
      <c r="D49" s="13"/>
      <c r="E49" s="19"/>
      <c r="F49" s="20"/>
    </row>
    <row r="50" spans="1:6" ht="15">
      <c r="A50" s="21"/>
      <c r="B50" s="14" t="s">
        <v>32</v>
      </c>
      <c r="C50" s="14"/>
      <c r="D50" s="14"/>
      <c r="E50" s="22">
        <v>22167.2904143</v>
      </c>
      <c r="F50" s="23">
        <v>0.9130177267776874</v>
      </c>
    </row>
    <row r="51" spans="1:6" ht="15">
      <c r="A51" s="12"/>
      <c r="B51" s="12" t="s">
        <v>33</v>
      </c>
      <c r="C51" s="24"/>
      <c r="D51" s="16"/>
      <c r="E51" s="17">
        <v>2112.666870199998</v>
      </c>
      <c r="F51" s="18">
        <v>0.08695208529405542</v>
      </c>
    </row>
    <row r="52" spans="1:6" ht="15">
      <c r="A52" s="21"/>
      <c r="B52" s="14" t="s">
        <v>32</v>
      </c>
      <c r="C52" s="14"/>
      <c r="D52" s="14"/>
      <c r="E52" s="22">
        <v>24279.9567271</v>
      </c>
      <c r="F52" s="25">
        <v>1</v>
      </c>
    </row>
    <row r="53" spans="1:6" ht="15">
      <c r="A53" s="12"/>
      <c r="B53" s="26"/>
      <c r="C53" s="12"/>
      <c r="D53" s="16"/>
      <c r="E53" s="12"/>
      <c r="F53" s="27"/>
    </row>
  </sheetData>
  <sheetProtection/>
  <mergeCells count="14">
    <mergeCell ref="A5:F5"/>
    <mergeCell ref="A7:F7"/>
    <mergeCell ref="A9:F9"/>
    <mergeCell ref="A10:A11"/>
    <mergeCell ref="B10:B11"/>
    <mergeCell ref="C10:C11"/>
    <mergeCell ref="D10:D11"/>
    <mergeCell ref="F10:F11"/>
    <mergeCell ref="A31:F31"/>
    <mergeCell ref="A32:A33"/>
    <mergeCell ref="B32:B33"/>
    <mergeCell ref="C32:C33"/>
    <mergeCell ref="D32:D33"/>
    <mergeCell ref="F32:F33"/>
  </mergeCells>
  <printOptions/>
  <pageMargins left="0.7" right="0.7" top="0.75" bottom="0.75" header="0.3" footer="0.3"/>
  <pageSetup horizontalDpi="600" verticalDpi="600" orientation="portrait" paperSize="9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2024-04-08T11:41:24Z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8b506c40-0562-434d-86dc-76c63fd9a03b</vt:lpwstr>
  </property>
  <property fmtid="{D5CDD505-2E9C-101B-9397-08002B2CF9AE}" pid="3" name="bjSaver">
    <vt:lpwstr>Ut479ZGnlVw1RQklg2L8Ub259Exe2NBt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policy="a1f28276-51bc-4faf-8ae1-22639cbcd16a"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 - V11748 - Operations-BTG</vt:lpwstr>
  </property>
  <property fmtid="{D5CDD505-2E9C-101B-9397-08002B2CF9AE}" pid="7" name="bjClsUserRVM">
    <vt:lpwstr>[]</vt:lpwstr>
  </property>
  <property fmtid="{D5CDD505-2E9C-101B-9397-08002B2CF9AE}" pid="8" name="bjLeftHeaderLabel-first">
    <vt:lpwstr>&amp;"Tahoma,Regular"&amp;12&amp;K000000Classification : &amp;K00C000Public</vt:lpwstr>
  </property>
  <property fmtid="{D5CDD505-2E9C-101B-9397-08002B2CF9AE}" pid="9" name="bjLeftFooterLabel-first">
    <vt:lpwstr>&amp;"Tahoma,Regular"&amp;12&amp;K000000Classification : &amp;K00C000Public</vt:lpwstr>
  </property>
  <property fmtid="{D5CDD505-2E9C-101B-9397-08002B2CF9AE}" pid="10" name="bjLeftHeaderLabel-even">
    <vt:lpwstr>&amp;"Tahoma,Regular"&amp;12&amp;K000000Classification : &amp;K00C000Public</vt:lpwstr>
  </property>
  <property fmtid="{D5CDD505-2E9C-101B-9397-08002B2CF9AE}" pid="11" name="bjLeftFooterLabel-even">
    <vt:lpwstr>&amp;"Tahoma,Regular"&amp;12&amp;K000000Classification : &amp;K00C000Public</vt:lpwstr>
  </property>
  <property fmtid="{D5CDD505-2E9C-101B-9397-08002B2CF9AE}" pid="12" name="bjLeftHeaderLabel">
    <vt:lpwstr>&amp;"Tahoma,Regular"&amp;12&amp;K000000Classification : &amp;K00C000Public</vt:lpwstr>
  </property>
  <property fmtid="{D5CDD505-2E9C-101B-9397-08002B2CF9AE}" pid="13" name="bjLeftFooterLabel">
    <vt:lpwstr>&amp;"Tahoma,Regular"&amp;12&amp;K000000Classification : &amp;K00C000Public</vt:lpwstr>
  </property>
</Properties>
</file>